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</sheets>
  <definedNames>
    <definedName name="_xlnm.Print_Area" localSheetId="0">'программы'!$A$1:$I$129</definedName>
  </definedNames>
  <calcPr fullCalcOnLoad="1"/>
</workbook>
</file>

<file path=xl/sharedStrings.xml><?xml version="1.0" encoding="utf-8"?>
<sst xmlns="http://schemas.openxmlformats.org/spreadsheetml/2006/main" count="498" uniqueCount="110">
  <si>
    <t>РАСПРЕДЕЛЕНИЕ</t>
  </si>
  <si>
    <t>ИТОГО:</t>
  </si>
  <si>
    <t xml:space="preserve">Наименование </t>
  </si>
  <si>
    <t>Раздел</t>
  </si>
  <si>
    <t>Подраздел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</si>
  <si>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</si>
  <si>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</si>
  <si>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</si>
  <si>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</si>
  <si>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</si>
  <si>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</si>
  <si>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</si>
  <si>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</si>
  <si>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</si>
  <si>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</si>
  <si>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</si>
  <si>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</si>
  <si>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</si>
  <si>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</si>
  <si>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</si>
  <si>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</si>
  <si>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</si>
  <si>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</si>
  <si>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</si>
  <si>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</si>
  <si>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</si>
  <si>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</si>
  <si>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</si>
  <si>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</si>
  <si>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Общее образований</t>
  </si>
  <si>
    <t>08</t>
  </si>
  <si>
    <t>Транспорт</t>
  </si>
  <si>
    <t>бюджетных ассигнований на реализацию муниципальных программ</t>
  </si>
  <si>
    <t>Общее образование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</si>
  <si>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</si>
  <si>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</si>
  <si>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</si>
  <si>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</si>
  <si>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</si>
  <si>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</si>
  <si>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</si>
  <si>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</si>
  <si>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Финансово-экономическое управление администрации МО "Плесецкий район"</t>
  </si>
  <si>
    <t>097</t>
  </si>
  <si>
    <t>Национальная безопастность и правоохранительная деятельность</t>
  </si>
  <si>
    <t>10</t>
  </si>
  <si>
    <t>Обеспечение пожарной безопасности</t>
  </si>
  <si>
    <t>11</t>
  </si>
  <si>
    <t>Физическаяч культура и спорт</t>
  </si>
  <si>
    <t>Массовый спорт</t>
  </si>
  <si>
    <t>06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</si>
  <si>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</si>
  <si>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</si>
  <si>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</si>
  <si>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</si>
  <si>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12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</si>
  <si>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</si>
  <si>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</si>
  <si>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</si>
  <si>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</si>
  <si>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</si>
  <si>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</si>
  <si>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</si>
  <si>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</si>
  <si>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</si>
  <si>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</si>
  <si>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</si>
  <si>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</si>
  <si>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</si>
  <si>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</si>
  <si>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</si>
  <si>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</si>
  <si>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</si>
  <si>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</si>
  <si>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</si>
  <si>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</si>
  <si>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</si>
  <si>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</si>
  <si>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</si>
  <si>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</si>
  <si>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14 0 00 00000</t>
  </si>
  <si>
    <t>16 0 00 00000</t>
  </si>
  <si>
    <t xml:space="preserve">                                             </t>
  </si>
  <si>
    <t>Дополнительное образование</t>
  </si>
  <si>
    <t>Иные выплаты, за исключением фонда оплаты труда муниципальных органов, лицам привлекаемым согласно законодательству для выполнения отдельных полномочий</t>
  </si>
  <si>
    <t>611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</si>
  <si>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</si>
  <si>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Межбюджетные трансферты</t>
  </si>
  <si>
    <t>Муниципальная программа "Профилактика правонарушений и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 на территории Плесецкого района  на  2018-2020 годы""</t>
  </si>
  <si>
    <t>Мероприятия в сферекультуры и искусства</t>
  </si>
  <si>
    <t>Муниципальная программа "Обеспечение жильем молодых семей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</si>
  <si>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</si>
  <si>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</si>
  <si>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"Развитие архивного дела в муниципальном образовании "Плесецкий муниципальный район" на 2018-2020 годы".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</si>
  <si>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</si>
  <si>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</si>
  <si>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безнадзорности и правонарушений несовершеннолетних и защита их прав на 2018-2020годы"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</si>
  <si>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</si>
  <si>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</si>
  <si>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муниципального района на 2020-2022 годы</t>
  </si>
  <si>
    <t>Сумма,    тыс. руб.              на 2020 год</t>
  </si>
  <si>
    <t>Сумма,    тыс. руб.                     на 2021 год</t>
  </si>
  <si>
    <t>Сумма,    тыс. руб.                         на 2022 год</t>
  </si>
  <si>
    <t>Обеспечение безопасности и охраны жизни людей на водных объектах</t>
  </si>
  <si>
    <t>Развитие гражданской обороны</t>
  </si>
  <si>
    <t xml:space="preserve">Противодействие экстремизму и профилактика терроризма </t>
  </si>
  <si>
    <t xml:space="preserve"> Приложение № 13</t>
  </si>
  <si>
    <t>Другие вопросы в области социальной политики</t>
  </si>
  <si>
    <t xml:space="preserve">Прочая закупка товаров, работ и услуг </t>
  </si>
  <si>
    <t xml:space="preserve">от 19  декабря 2019   года  №  117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</si>
</sst>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  <numFmt numFmtId="184" formatCode="_-* #,##0.0\ _₽_-;\-* #,##0.0\ _₽_-;_-* &quot;-&quot;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3" fontId="1" fillId="0" borderId="10" xfId="61" applyNumberFormat="1" applyFont="1" applyFill="1" applyBorder="1" applyAlignment="1" quotePrefix="1">
      <alignment horizontal="right"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178" fontId="1" fillId="0" borderId="10" xfId="61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1" fillId="0" borderId="10" xfId="61" applyNumberFormat="1" applyFont="1" applyFill="1" applyBorder="1" applyAlignment="1" quotePrefix="1">
      <alignment horizontal="right"/>
    </xf>
    <xf numFmtId="0" fontId="1" fillId="0" borderId="10" xfId="0" applyFont="1" applyFill="1" applyBorder="1" applyAlignment="1">
      <alignment/>
    </xf>
    <xf numFmtId="170" fontId="1" fillId="0" borderId="10" xfId="61" applyNumberFormat="1" applyFont="1" applyFill="1" applyBorder="1" applyAlignment="1">
      <alignment horizontal="right"/>
    </xf>
    <xf numFmtId="49" fontId="1" fillId="0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171" fontId="1" fillId="0" borderId="10" xfId="61" applyNumberFormat="1" applyFont="1" applyFill="1" applyBorder="1" applyAlignment="1">
      <alignment horizontal="right"/>
    </xf>
    <xf numFmtId="178" fontId="2" fillId="0" borderId="10" xfId="61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71" fontId="2" fillId="0" borderId="11" xfId="61" applyNumberFormat="1" applyFont="1" applyFill="1" applyBorder="1" applyAlignment="1">
      <alignment horizontal="right"/>
    </xf>
    <xf numFmtId="171" fontId="1" fillId="0" borderId="11" xfId="61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left" wrapText="1"/>
    </xf>
    <xf numFmtId="173" fontId="2" fillId="0" borderId="10" xfId="61" applyNumberFormat="1" applyFont="1" applyFill="1" applyBorder="1" applyAlignment="1" quotePrefix="1">
      <alignment horizontal="right"/>
    </xf>
    <xf numFmtId="172" fontId="2" fillId="0" borderId="10" xfId="61" applyNumberFormat="1" applyFont="1" applyFill="1" applyBorder="1" applyAlignment="1" quotePrefix="1">
      <alignment horizontal="right"/>
    </xf>
    <xf numFmtId="171" fontId="1" fillId="0" borderId="10" xfId="61" applyNumberFormat="1" applyFont="1" applyFill="1" applyBorder="1" applyAlignment="1" quotePrefix="1">
      <alignment horizontal="right"/>
    </xf>
    <xf numFmtId="49" fontId="8" fillId="0" borderId="10" xfId="0" applyNumberFormat="1" applyFont="1" applyFill="1" applyBorder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0" fontId="11" fillId="0" borderId="11" xfId="61" applyNumberFormat="1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right"/>
    </xf>
    <xf numFmtId="171" fontId="13" fillId="0" borderId="10" xfId="0" applyNumberFormat="1" applyFont="1" applyFill="1" applyBorder="1" applyAlignment="1">
      <alignment horizontal="right"/>
    </xf>
    <xf numFmtId="0" fontId="8" fillId="0" borderId="11" xfId="61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horizontal="justify"/>
    </xf>
    <xf numFmtId="171" fontId="2" fillId="0" borderId="10" xfId="61" applyNumberFormat="1" applyFont="1" applyFill="1" applyBorder="1" applyAlignment="1">
      <alignment horizontal="right"/>
    </xf>
    <xf numFmtId="171" fontId="8" fillId="0" borderId="10" xfId="0" applyNumberFormat="1" applyFont="1" applyFill="1" applyBorder="1" applyAlignment="1" quotePrefix="1">
      <alignment horizontal="right"/>
    </xf>
    <xf numFmtId="170" fontId="8" fillId="0" borderId="1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wrapText="1"/>
    </xf>
    <xf numFmtId="171" fontId="2" fillId="0" borderId="11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171" fontId="2" fillId="0" borderId="10" xfId="61" applyNumberFormat="1" applyFont="1" applyFill="1" applyBorder="1" applyAlignment="1" quotePrefix="1">
      <alignment horizontal="right"/>
    </xf>
    <xf numFmtId="171" fontId="2" fillId="0" borderId="11" xfId="0" applyNumberFormat="1" applyFont="1" applyFill="1" applyBorder="1" applyAlignment="1">
      <alignment horizontal="right" vertical="center"/>
    </xf>
    <xf numFmtId="170" fontId="1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17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8" fontId="2" fillId="0" borderId="10" xfId="61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171" fontId="2" fillId="33" borderId="11" xfId="61" applyNumberFormat="1" applyFont="1" applyFill="1" applyBorder="1" applyAlignment="1">
      <alignment horizontal="right"/>
    </xf>
    <xf numFmtId="173" fontId="1" fillId="33" borderId="10" xfId="61" applyNumberFormat="1" applyFont="1" applyFill="1" applyBorder="1" applyAlignment="1" quotePrefix="1">
      <alignment horizontal="right"/>
    </xf>
    <xf numFmtId="172" fontId="1" fillId="33" borderId="10" xfId="61" applyNumberFormat="1" applyFont="1" applyFill="1" applyBorder="1" applyAlignment="1" quotePrefix="1">
      <alignment horizontal="right"/>
    </xf>
    <xf numFmtId="178" fontId="2" fillId="33" borderId="10" xfId="61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71" fontId="1" fillId="33" borderId="11" xfId="61" applyNumberFormat="1" applyFont="1" applyFill="1" applyBorder="1" applyAlignment="1">
      <alignment horizontal="right"/>
    </xf>
    <xf numFmtId="178" fontId="1" fillId="33" borderId="10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1" fillId="33" borderId="10" xfId="61" applyNumberFormat="1" applyFont="1" applyFill="1" applyBorder="1" applyAlignment="1">
      <alignment horizontal="right"/>
    </xf>
    <xf numFmtId="49" fontId="1" fillId="33" borderId="10" xfId="61" applyNumberFormat="1" applyFont="1" applyFill="1" applyBorder="1" applyAlignment="1" quotePrefix="1">
      <alignment horizontal="right"/>
    </xf>
    <xf numFmtId="172" fontId="1" fillId="33" borderId="10" xfId="61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vertical="center" wrapText="1"/>
    </xf>
    <xf numFmtId="171" fontId="1" fillId="33" borderId="10" xfId="61" applyNumberFormat="1" applyFont="1" applyFill="1" applyBorder="1" applyAlignment="1">
      <alignment horizontal="right"/>
    </xf>
    <xf numFmtId="170" fontId="1" fillId="33" borderId="10" xfId="61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wrapText="1"/>
    </xf>
    <xf numFmtId="172" fontId="2" fillId="33" borderId="10" xfId="61" applyNumberFormat="1" applyFont="1" applyFill="1" applyBorder="1" applyAlignment="1">
      <alignment horizontal="right"/>
    </xf>
    <xf numFmtId="173" fontId="1" fillId="33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1" fillId="33" borderId="10" xfId="61" applyNumberFormat="1" applyFont="1" applyFill="1" applyBorder="1" applyAlignment="1">
      <alignment horizontal="center"/>
    </xf>
    <xf numFmtId="173" fontId="1" fillId="33" borderId="10" xfId="61" applyNumberFormat="1" applyFont="1" applyFill="1" applyBorder="1" applyAlignment="1" quotePrefix="1">
      <alignment horizont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" fillId="33" borderId="0" xfId="53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 wrapText="1"/>
      <protection/>
    </xf>
    <xf numFmtId="0" fontId="14" fillId="33" borderId="15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view="pageBreakPreview" zoomScale="90" zoomScaleSheetLayoutView="90" zoomScalePageLayoutView="0" workbookViewId="0" topLeftCell="A100">
      <selection activeCell="H7" sqref="H7"/>
    </sheetView>
  </sheetViews>
  <sheetFormatPr defaultColWidth="9.00390625" defaultRowHeight="12.75"/>
  <cols>
    <col min="1" max="1" width="51.375" style="0" customWidth="1"/>
    <col min="2" max="2" width="13.375" style="0" customWidth="1"/>
    <col min="3" max="5" width="6.00390625" style="0" customWidth="1"/>
    <col min="6" max="6" width="6.125" style="0" customWidth="1"/>
    <col min="7" max="7" width="11.375" style="0" customWidth="1"/>
    <col min="8" max="8" width="11.25390625" style="0" customWidth="1"/>
    <col min="9" max="9" width="12.00390625" style="0" customWidth="1"/>
  </cols>
  <sheetData>
    <row r="1" spans="1:9" s="1" customFormat="1" ht="12.75">
      <c r="A1" s="83" t="s">
        <v>106</v>
      </c>
      <c r="B1" s="83"/>
      <c r="C1" s="83"/>
      <c r="D1" s="83"/>
      <c r="E1" s="83"/>
      <c r="F1" s="83"/>
      <c r="G1" s="83"/>
      <c r="H1" s="83"/>
      <c r="I1" s="83"/>
    </row>
    <row r="2" spans="1:10" s="1" customFormat="1" ht="12.75">
      <c r="A2" s="6"/>
      <c r="B2" s="6"/>
      <c r="C2" s="84" t="s">
        <v>19</v>
      </c>
      <c r="D2" s="84"/>
      <c r="E2" s="84"/>
      <c r="F2" s="84"/>
      <c r="G2" s="84"/>
      <c r="H2" s="84"/>
      <c r="I2" s="84"/>
      <c r="J2" s="2"/>
    </row>
    <row r="3" spans="1:9" s="1" customFormat="1" ht="12.75" customHeight="1">
      <c r="A3" s="7"/>
      <c r="B3" s="7"/>
      <c r="C3" s="85" t="s">
        <v>18</v>
      </c>
      <c r="D3" s="85"/>
      <c r="E3" s="85"/>
      <c r="F3" s="85"/>
      <c r="G3" s="85"/>
      <c r="H3" s="85"/>
      <c r="I3" s="85"/>
    </row>
    <row r="4" spans="1:9" s="1" customFormat="1" ht="12.75" customHeight="1">
      <c r="A4" s="7"/>
      <c r="B4" s="7"/>
      <c r="C4" s="85" t="s">
        <v>109</v>
      </c>
      <c r="D4" s="85"/>
      <c r="E4" s="85"/>
      <c r="F4" s="85"/>
      <c r="G4" s="85"/>
      <c r="H4" s="85"/>
      <c r="I4" s="85"/>
    </row>
    <row r="5" spans="1:9" s="1" customFormat="1" ht="11.25" customHeight="1">
      <c r="A5" s="8"/>
      <c r="B5" s="8"/>
      <c r="C5" s="8"/>
      <c r="D5" s="8"/>
      <c r="E5" s="8"/>
      <c r="F5" s="8"/>
      <c r="G5" s="8"/>
      <c r="H5" s="8"/>
      <c r="I5" s="8"/>
    </row>
    <row r="6" spans="1:9" s="1" customFormat="1" ht="6.75" customHeight="1">
      <c r="A6" s="8"/>
      <c r="B6" s="8"/>
      <c r="C6" s="8"/>
      <c r="D6" s="8"/>
      <c r="E6" s="8"/>
      <c r="F6" s="8"/>
      <c r="G6" s="8"/>
      <c r="H6" s="8"/>
      <c r="I6" s="8"/>
    </row>
    <row r="7" spans="1:9" s="1" customFormat="1" ht="12.75">
      <c r="A7" s="88" t="s">
        <v>0</v>
      </c>
      <c r="B7" s="88"/>
      <c r="C7" s="88"/>
      <c r="D7" s="88"/>
      <c r="E7" s="88"/>
      <c r="F7" s="88"/>
      <c r="G7" s="88"/>
      <c r="H7" s="8"/>
      <c r="I7" s="8"/>
    </row>
    <row r="8" spans="1:9" s="1" customFormat="1" ht="12.75">
      <c r="A8" s="88" t="s">
        <v>32</v>
      </c>
      <c r="B8" s="88"/>
      <c r="C8" s="88"/>
      <c r="D8" s="88"/>
      <c r="E8" s="88"/>
      <c r="F8" s="88"/>
      <c r="G8" s="88"/>
      <c r="H8" s="8"/>
      <c r="I8" s="8"/>
    </row>
    <row r="9" spans="1:9" s="1" customFormat="1" ht="12.75">
      <c r="A9" s="88" t="s">
        <v>99</v>
      </c>
      <c r="B9" s="88"/>
      <c r="C9" s="88"/>
      <c r="D9" s="88"/>
      <c r="E9" s="88"/>
      <c r="F9" s="88"/>
      <c r="G9" s="88"/>
      <c r="H9" s="8"/>
      <c r="I9" s="8"/>
    </row>
    <row r="10" spans="1:16" s="1" customFormat="1" ht="12.75">
      <c r="A10" s="88"/>
      <c r="B10" s="88"/>
      <c r="C10" s="88"/>
      <c r="D10" s="88"/>
      <c r="E10" s="88"/>
      <c r="F10" s="88"/>
      <c r="G10" s="88"/>
      <c r="H10" s="8"/>
      <c r="I10" s="8"/>
      <c r="P10" s="1" t="s">
        <v>82</v>
      </c>
    </row>
    <row r="11" spans="1:9" s="1" customFormat="1" ht="12.75" customHeight="1">
      <c r="A11" s="91" t="s">
        <v>2</v>
      </c>
      <c r="B11" s="86" t="s">
        <v>10</v>
      </c>
      <c r="C11" s="86" t="s">
        <v>11</v>
      </c>
      <c r="D11" s="86" t="s">
        <v>3</v>
      </c>
      <c r="E11" s="86" t="s">
        <v>4</v>
      </c>
      <c r="F11" s="86" t="s">
        <v>12</v>
      </c>
      <c r="G11" s="81" t="s">
        <v>100</v>
      </c>
      <c r="H11" s="81" t="s">
        <v>101</v>
      </c>
      <c r="I11" s="81" t="s">
        <v>102</v>
      </c>
    </row>
    <row r="12" spans="1:9" s="1" customFormat="1" ht="30" customHeight="1">
      <c r="A12" s="92"/>
      <c r="B12" s="87"/>
      <c r="C12" s="87"/>
      <c r="D12" s="87"/>
      <c r="E12" s="87"/>
      <c r="F12" s="87"/>
      <c r="G12" s="82"/>
      <c r="H12" s="82"/>
      <c r="I12" s="82"/>
    </row>
    <row r="13" spans="1:9" s="1" customFormat="1" ht="24.75" customHeight="1">
      <c r="A13" s="89" t="s">
        <v>41</v>
      </c>
      <c r="B13" s="90"/>
      <c r="C13" s="9"/>
      <c r="D13" s="9"/>
      <c r="E13" s="9"/>
      <c r="F13" s="9"/>
      <c r="G13" s="10"/>
      <c r="H13" s="10"/>
      <c r="I13" s="10"/>
    </row>
    <row r="14" spans="1:9" s="3" customFormat="1" ht="47.25" customHeight="1">
      <c r="A14" s="73" t="s">
        <v>37</v>
      </c>
      <c r="B14" s="74" t="s">
        <v>67</v>
      </c>
      <c r="C14" s="64"/>
      <c r="D14" s="64"/>
      <c r="E14" s="64"/>
      <c r="F14" s="64"/>
      <c r="G14" s="57">
        <f>G17+G21+G25+G27+G31+G39</f>
        <v>257091.40000000002</v>
      </c>
      <c r="H14" s="57">
        <f>H17+H21+H25+H27+H31+H39</f>
        <v>191098.8</v>
      </c>
      <c r="I14" s="57">
        <f>I17+I21+I25+I27+I31+I39</f>
        <v>186765.89999999997</v>
      </c>
    </row>
    <row r="15" spans="1:9" s="3" customFormat="1" ht="30" customHeight="1">
      <c r="A15" s="78" t="s">
        <v>13</v>
      </c>
      <c r="B15" s="64" t="s">
        <v>67</v>
      </c>
      <c r="C15" s="55" t="s">
        <v>14</v>
      </c>
      <c r="D15" s="75"/>
      <c r="E15" s="75"/>
      <c r="F15" s="75"/>
      <c r="G15" s="60">
        <f>G16+G39</f>
        <v>257091.40000000002</v>
      </c>
      <c r="H15" s="60">
        <f>H16+H39</f>
        <v>191098.8</v>
      </c>
      <c r="I15" s="60">
        <f>I16+I39</f>
        <v>186765.89999999997</v>
      </c>
    </row>
    <row r="16" spans="1:16" s="3" customFormat="1" ht="15.75" customHeight="1">
      <c r="A16" s="61" t="s">
        <v>9</v>
      </c>
      <c r="B16" s="64" t="s">
        <v>67</v>
      </c>
      <c r="C16" s="55" t="s">
        <v>14</v>
      </c>
      <c r="D16" s="56" t="s">
        <v>6</v>
      </c>
      <c r="E16" s="64"/>
      <c r="F16" s="64"/>
      <c r="G16" s="60">
        <f>G17+G21+G25+G27+G31</f>
        <v>256917.80000000002</v>
      </c>
      <c r="H16" s="60">
        <f>H17+H21+H25+H27+H31</f>
        <v>190918.8</v>
      </c>
      <c r="I16" s="60">
        <f>I17+I21+I25+I27+I31</f>
        <v>186585.89999999997</v>
      </c>
      <c r="P16" s="3" t="s">
        <v>59</v>
      </c>
    </row>
    <row r="17" spans="1:9" s="3" customFormat="1" ht="15" customHeight="1">
      <c r="A17" s="72" t="s">
        <v>28</v>
      </c>
      <c r="B17" s="64" t="s">
        <v>67</v>
      </c>
      <c r="C17" s="55" t="s">
        <v>14</v>
      </c>
      <c r="D17" s="56" t="s">
        <v>6</v>
      </c>
      <c r="E17" s="56" t="s">
        <v>24</v>
      </c>
      <c r="F17" s="55"/>
      <c r="G17" s="60">
        <f>G18+G20+G19</f>
        <v>81100.1</v>
      </c>
      <c r="H17" s="60">
        <f>H18+H20+H19</f>
        <v>62956.399999999994</v>
      </c>
      <c r="I17" s="60">
        <f>I18+I20+I19</f>
        <v>61791.7</v>
      </c>
    </row>
    <row r="18" spans="1:9" s="3" customFormat="1" ht="56.25" customHeight="1">
      <c r="A18" s="66" t="s">
        <v>38</v>
      </c>
      <c r="B18" s="64" t="s">
        <v>67</v>
      </c>
      <c r="C18" s="67" t="s">
        <v>14</v>
      </c>
      <c r="D18" s="67" t="s">
        <v>6</v>
      </c>
      <c r="E18" s="67" t="s">
        <v>24</v>
      </c>
      <c r="F18" s="55">
        <v>611</v>
      </c>
      <c r="G18" s="60">
        <v>74906</v>
      </c>
      <c r="H18" s="60">
        <v>57130.7</v>
      </c>
      <c r="I18" s="60">
        <v>55966</v>
      </c>
    </row>
    <row r="19" spans="1:9" s="3" customFormat="1" ht="12.75">
      <c r="A19" s="65" t="s">
        <v>27</v>
      </c>
      <c r="B19" s="64" t="s">
        <v>67</v>
      </c>
      <c r="C19" s="67" t="s">
        <v>14</v>
      </c>
      <c r="D19" s="67" t="s">
        <v>6</v>
      </c>
      <c r="E19" s="67" t="s">
        <v>24</v>
      </c>
      <c r="F19" s="55">
        <v>612</v>
      </c>
      <c r="G19" s="60">
        <v>5613.5</v>
      </c>
      <c r="H19" s="60">
        <v>5643.5</v>
      </c>
      <c r="I19" s="60">
        <v>5643.5</v>
      </c>
    </row>
    <row r="20" spans="1:9" s="3" customFormat="1" ht="14.25" customHeight="1">
      <c r="A20" s="65" t="s">
        <v>27</v>
      </c>
      <c r="B20" s="64" t="s">
        <v>67</v>
      </c>
      <c r="C20" s="55" t="s">
        <v>14</v>
      </c>
      <c r="D20" s="56" t="s">
        <v>6</v>
      </c>
      <c r="E20" s="56" t="s">
        <v>24</v>
      </c>
      <c r="F20" s="55">
        <v>612</v>
      </c>
      <c r="G20" s="60">
        <v>580.6</v>
      </c>
      <c r="H20" s="60">
        <v>182.2</v>
      </c>
      <c r="I20" s="60">
        <v>182.2</v>
      </c>
    </row>
    <row r="21" spans="1:9" s="3" customFormat="1" ht="15.75" customHeight="1">
      <c r="A21" s="72" t="s">
        <v>33</v>
      </c>
      <c r="B21" s="64" t="s">
        <v>67</v>
      </c>
      <c r="C21" s="55" t="s">
        <v>14</v>
      </c>
      <c r="D21" s="56" t="s">
        <v>6</v>
      </c>
      <c r="E21" s="56" t="s">
        <v>26</v>
      </c>
      <c r="F21" s="55"/>
      <c r="G21" s="60">
        <f>G22+G24+G23</f>
        <v>151117.1</v>
      </c>
      <c r="H21" s="60">
        <f>H22+H24+H23</f>
        <v>107312.6</v>
      </c>
      <c r="I21" s="60">
        <f>I22+I24+I23</f>
        <v>104356.1</v>
      </c>
    </row>
    <row r="22" spans="1:9" s="3" customFormat="1" ht="40.5" customHeight="1">
      <c r="A22" s="66" t="s">
        <v>38</v>
      </c>
      <c r="B22" s="64" t="s">
        <v>67</v>
      </c>
      <c r="C22" s="67" t="s">
        <v>14</v>
      </c>
      <c r="D22" s="67" t="s">
        <v>6</v>
      </c>
      <c r="E22" s="56" t="s">
        <v>26</v>
      </c>
      <c r="F22" s="55">
        <v>611</v>
      </c>
      <c r="G22" s="60">
        <v>148663.1</v>
      </c>
      <c r="H22" s="60">
        <v>105314.7</v>
      </c>
      <c r="I22" s="60">
        <v>102358.2</v>
      </c>
    </row>
    <row r="23" spans="1:9" s="3" customFormat="1" ht="24" customHeight="1">
      <c r="A23" s="66" t="s">
        <v>27</v>
      </c>
      <c r="B23" s="64" t="s">
        <v>67</v>
      </c>
      <c r="C23" s="67" t="s">
        <v>14</v>
      </c>
      <c r="D23" s="67" t="s">
        <v>6</v>
      </c>
      <c r="E23" s="56" t="s">
        <v>26</v>
      </c>
      <c r="F23" s="55">
        <v>612</v>
      </c>
      <c r="G23" s="60">
        <v>385.6</v>
      </c>
      <c r="H23" s="60">
        <v>505.6</v>
      </c>
      <c r="I23" s="60">
        <v>505.6</v>
      </c>
    </row>
    <row r="24" spans="1:9" s="3" customFormat="1" ht="15.75" customHeight="1">
      <c r="A24" s="65" t="s">
        <v>27</v>
      </c>
      <c r="B24" s="64" t="s">
        <v>67</v>
      </c>
      <c r="C24" s="55" t="s">
        <v>14</v>
      </c>
      <c r="D24" s="56" t="s">
        <v>6</v>
      </c>
      <c r="E24" s="56" t="s">
        <v>26</v>
      </c>
      <c r="F24" s="55">
        <v>612</v>
      </c>
      <c r="G24" s="60">
        <v>2068.4</v>
      </c>
      <c r="H24" s="60">
        <v>1492.3</v>
      </c>
      <c r="I24" s="60">
        <v>1492.3</v>
      </c>
    </row>
    <row r="25" spans="1:9" s="3" customFormat="1" ht="15.75" customHeight="1">
      <c r="A25" s="71" t="s">
        <v>83</v>
      </c>
      <c r="B25" s="64" t="s">
        <v>67</v>
      </c>
      <c r="C25" s="55" t="s">
        <v>14</v>
      </c>
      <c r="D25" s="56" t="s">
        <v>6</v>
      </c>
      <c r="E25" s="56" t="s">
        <v>5</v>
      </c>
      <c r="F25" s="55"/>
      <c r="G25" s="60">
        <f>G26</f>
        <v>15078.6</v>
      </c>
      <c r="H25" s="60">
        <f>H26</f>
        <v>11108</v>
      </c>
      <c r="I25" s="60">
        <f>I26</f>
        <v>10896.3</v>
      </c>
    </row>
    <row r="26" spans="1:9" s="3" customFormat="1" ht="49.5" customHeight="1">
      <c r="A26" s="66" t="s">
        <v>38</v>
      </c>
      <c r="B26" s="64" t="s">
        <v>67</v>
      </c>
      <c r="C26" s="67" t="s">
        <v>14</v>
      </c>
      <c r="D26" s="67" t="s">
        <v>6</v>
      </c>
      <c r="E26" s="56" t="s">
        <v>5</v>
      </c>
      <c r="F26" s="55">
        <v>611</v>
      </c>
      <c r="G26" s="60">
        <v>15078.6</v>
      </c>
      <c r="H26" s="60">
        <v>11108</v>
      </c>
      <c r="I26" s="60">
        <v>10896.3</v>
      </c>
    </row>
    <row r="27" spans="1:9" s="3" customFormat="1" ht="14.25" customHeight="1">
      <c r="A27" s="70" t="s">
        <v>15</v>
      </c>
      <c r="B27" s="64" t="s">
        <v>67</v>
      </c>
      <c r="C27" s="55" t="s">
        <v>14</v>
      </c>
      <c r="D27" s="56" t="s">
        <v>6</v>
      </c>
      <c r="E27" s="56" t="s">
        <v>6</v>
      </c>
      <c r="F27" s="56"/>
      <c r="G27" s="60">
        <f>G28+G29+G30</f>
        <v>640</v>
      </c>
      <c r="H27" s="60">
        <f>H28+H29+H30</f>
        <v>682</v>
      </c>
      <c r="I27" s="60">
        <f>I28+I29+I30</f>
        <v>682</v>
      </c>
    </row>
    <row r="28" spans="1:9" s="3" customFormat="1" ht="25.5" customHeight="1">
      <c r="A28" s="65" t="s">
        <v>34</v>
      </c>
      <c r="B28" s="64" t="s">
        <v>67</v>
      </c>
      <c r="C28" s="55" t="s">
        <v>14</v>
      </c>
      <c r="D28" s="56" t="s">
        <v>6</v>
      </c>
      <c r="E28" s="56" t="s">
        <v>6</v>
      </c>
      <c r="F28" s="55">
        <v>244</v>
      </c>
      <c r="G28" s="60">
        <v>0</v>
      </c>
      <c r="H28" s="60">
        <v>42</v>
      </c>
      <c r="I28" s="60">
        <v>42</v>
      </c>
    </row>
    <row r="29" spans="1:9" s="3" customFormat="1" ht="24" customHeight="1">
      <c r="A29" s="61" t="s">
        <v>27</v>
      </c>
      <c r="B29" s="64" t="s">
        <v>67</v>
      </c>
      <c r="C29" s="68" t="s">
        <v>14</v>
      </c>
      <c r="D29" s="68" t="s">
        <v>6</v>
      </c>
      <c r="E29" s="68" t="s">
        <v>6</v>
      </c>
      <c r="F29" s="79" t="s">
        <v>85</v>
      </c>
      <c r="G29" s="60">
        <v>480</v>
      </c>
      <c r="H29" s="60">
        <v>480</v>
      </c>
      <c r="I29" s="60">
        <v>480</v>
      </c>
    </row>
    <row r="30" spans="1:9" s="3" customFormat="1" ht="14.25" customHeight="1">
      <c r="A30" s="61" t="s">
        <v>27</v>
      </c>
      <c r="B30" s="64" t="s">
        <v>67</v>
      </c>
      <c r="C30" s="55" t="s">
        <v>14</v>
      </c>
      <c r="D30" s="56" t="s">
        <v>6</v>
      </c>
      <c r="E30" s="56" t="s">
        <v>6</v>
      </c>
      <c r="F30" s="80">
        <v>612</v>
      </c>
      <c r="G30" s="60">
        <v>160</v>
      </c>
      <c r="H30" s="60">
        <v>160</v>
      </c>
      <c r="I30" s="60">
        <v>160</v>
      </c>
    </row>
    <row r="31" spans="1:9" s="3" customFormat="1" ht="14.25" customHeight="1">
      <c r="A31" s="70" t="s">
        <v>25</v>
      </c>
      <c r="B31" s="64" t="s">
        <v>67</v>
      </c>
      <c r="C31" s="55" t="s">
        <v>14</v>
      </c>
      <c r="D31" s="56" t="s">
        <v>6</v>
      </c>
      <c r="E31" s="56" t="s">
        <v>23</v>
      </c>
      <c r="F31" s="55"/>
      <c r="G31" s="60">
        <f>G32+G33+G34+G35+G36+G37+G38</f>
        <v>8982.000000000002</v>
      </c>
      <c r="H31" s="60">
        <f>H32+H33+H34+H35+H36+H37+H38</f>
        <v>8859.800000000001</v>
      </c>
      <c r="I31" s="60">
        <f>I32+I33+I34+I35+I36+I37+I38</f>
        <v>8859.800000000001</v>
      </c>
    </row>
    <row r="32" spans="1:9" s="3" customFormat="1" ht="45" customHeight="1">
      <c r="A32" s="69" t="s">
        <v>84</v>
      </c>
      <c r="B32" s="64" t="s">
        <v>67</v>
      </c>
      <c r="C32" s="55" t="s">
        <v>14</v>
      </c>
      <c r="D32" s="56" t="s">
        <v>6</v>
      </c>
      <c r="E32" s="56" t="s">
        <v>23</v>
      </c>
      <c r="F32" s="55">
        <v>123</v>
      </c>
      <c r="G32" s="60">
        <v>114.7</v>
      </c>
      <c r="H32" s="60">
        <v>73.5</v>
      </c>
      <c r="I32" s="60">
        <v>73.5</v>
      </c>
    </row>
    <row r="33" spans="1:9" s="3" customFormat="1" ht="27" customHeight="1">
      <c r="A33" s="69" t="s">
        <v>64</v>
      </c>
      <c r="B33" s="64" t="s">
        <v>67</v>
      </c>
      <c r="C33" s="55" t="s">
        <v>14</v>
      </c>
      <c r="D33" s="56" t="s">
        <v>6</v>
      </c>
      <c r="E33" s="56" t="s">
        <v>23</v>
      </c>
      <c r="F33" s="55">
        <v>121</v>
      </c>
      <c r="G33" s="60">
        <v>6070.1</v>
      </c>
      <c r="H33" s="60">
        <v>6070.1</v>
      </c>
      <c r="I33" s="60">
        <v>6070.1</v>
      </c>
    </row>
    <row r="34" spans="1:9" s="3" customFormat="1" ht="26.25" customHeight="1">
      <c r="A34" s="69" t="s">
        <v>39</v>
      </c>
      <c r="B34" s="64" t="s">
        <v>67</v>
      </c>
      <c r="C34" s="55" t="s">
        <v>14</v>
      </c>
      <c r="D34" s="56" t="s">
        <v>6</v>
      </c>
      <c r="E34" s="56" t="s">
        <v>23</v>
      </c>
      <c r="F34" s="55">
        <v>122</v>
      </c>
      <c r="G34" s="60">
        <v>512.8</v>
      </c>
      <c r="H34" s="60">
        <v>512.8</v>
      </c>
      <c r="I34" s="60">
        <v>512.8</v>
      </c>
    </row>
    <row r="35" spans="1:9" s="3" customFormat="1" ht="39" customHeight="1">
      <c r="A35" s="69" t="s">
        <v>63</v>
      </c>
      <c r="B35" s="64" t="s">
        <v>67</v>
      </c>
      <c r="C35" s="55" t="s">
        <v>14</v>
      </c>
      <c r="D35" s="56" t="s">
        <v>6</v>
      </c>
      <c r="E35" s="56" t="s">
        <v>23</v>
      </c>
      <c r="F35" s="55">
        <v>129</v>
      </c>
      <c r="G35" s="60">
        <v>1833.2</v>
      </c>
      <c r="H35" s="60">
        <v>1833.2</v>
      </c>
      <c r="I35" s="60">
        <v>1833.2</v>
      </c>
    </row>
    <row r="36" spans="1:9" s="3" customFormat="1" ht="21" customHeight="1">
      <c r="A36" s="69" t="s">
        <v>108</v>
      </c>
      <c r="B36" s="64" t="s">
        <v>67</v>
      </c>
      <c r="C36" s="55" t="s">
        <v>14</v>
      </c>
      <c r="D36" s="56" t="s">
        <v>6</v>
      </c>
      <c r="E36" s="56" t="s">
        <v>23</v>
      </c>
      <c r="F36" s="55">
        <v>244</v>
      </c>
      <c r="G36" s="60">
        <v>431.2</v>
      </c>
      <c r="H36" s="60">
        <v>320.2</v>
      </c>
      <c r="I36" s="60">
        <v>320.2</v>
      </c>
    </row>
    <row r="37" spans="1:9" s="3" customFormat="1" ht="15.75" customHeight="1">
      <c r="A37" s="69" t="s">
        <v>40</v>
      </c>
      <c r="B37" s="64" t="s">
        <v>67</v>
      </c>
      <c r="C37" s="55" t="s">
        <v>14</v>
      </c>
      <c r="D37" s="56" t="s">
        <v>6</v>
      </c>
      <c r="E37" s="56" t="s">
        <v>23</v>
      </c>
      <c r="F37" s="55">
        <v>850</v>
      </c>
      <c r="G37" s="60">
        <v>20</v>
      </c>
      <c r="H37" s="60">
        <v>20</v>
      </c>
      <c r="I37" s="60">
        <v>20</v>
      </c>
    </row>
    <row r="38" spans="1:9" s="3" customFormat="1" ht="15.75" customHeight="1">
      <c r="A38" s="69" t="s">
        <v>78</v>
      </c>
      <c r="B38" s="64" t="s">
        <v>67</v>
      </c>
      <c r="C38" s="55" t="s">
        <v>14</v>
      </c>
      <c r="D38" s="56" t="s">
        <v>6</v>
      </c>
      <c r="E38" s="56" t="s">
        <v>23</v>
      </c>
      <c r="F38" s="55">
        <v>360</v>
      </c>
      <c r="G38" s="60">
        <v>0</v>
      </c>
      <c r="H38" s="60">
        <v>30</v>
      </c>
      <c r="I38" s="60">
        <v>30</v>
      </c>
    </row>
    <row r="39" spans="1:9" s="3" customFormat="1" ht="14.25" customHeight="1">
      <c r="A39" s="70" t="s">
        <v>25</v>
      </c>
      <c r="B39" s="64" t="s">
        <v>67</v>
      </c>
      <c r="C39" s="55" t="s">
        <v>14</v>
      </c>
      <c r="D39" s="63">
        <v>10</v>
      </c>
      <c r="E39" s="62" t="s">
        <v>20</v>
      </c>
      <c r="F39" s="55"/>
      <c r="G39" s="60">
        <f>G40</f>
        <v>173.6</v>
      </c>
      <c r="H39" s="60">
        <f>H40</f>
        <v>180</v>
      </c>
      <c r="I39" s="60">
        <f>I40</f>
        <v>180</v>
      </c>
    </row>
    <row r="40" spans="1:9" s="3" customFormat="1" ht="17.25" customHeight="1">
      <c r="A40" s="65" t="s">
        <v>27</v>
      </c>
      <c r="B40" s="64" t="s">
        <v>67</v>
      </c>
      <c r="C40" s="55" t="s">
        <v>14</v>
      </c>
      <c r="D40" s="63">
        <v>10</v>
      </c>
      <c r="E40" s="62" t="s">
        <v>20</v>
      </c>
      <c r="F40" s="55">
        <v>612</v>
      </c>
      <c r="G40" s="60">
        <v>173.6</v>
      </c>
      <c r="H40" s="60">
        <v>180</v>
      </c>
      <c r="I40" s="60">
        <v>180</v>
      </c>
    </row>
    <row r="41" spans="1:9" s="3" customFormat="1" ht="42.75" customHeight="1">
      <c r="A41" s="53" t="s">
        <v>92</v>
      </c>
      <c r="B41" s="54" t="s">
        <v>68</v>
      </c>
      <c r="C41" s="55"/>
      <c r="D41" s="56"/>
      <c r="E41" s="56"/>
      <c r="F41" s="55"/>
      <c r="G41" s="57">
        <f>G42+G47</f>
        <v>844</v>
      </c>
      <c r="H41" s="57">
        <f>H42+H47</f>
        <v>0</v>
      </c>
      <c r="I41" s="57">
        <f>I42+I47</f>
        <v>0</v>
      </c>
    </row>
    <row r="42" spans="1:9" s="3" customFormat="1" ht="19.5" customHeight="1">
      <c r="A42" s="58" t="s">
        <v>13</v>
      </c>
      <c r="B42" s="59" t="s">
        <v>68</v>
      </c>
      <c r="C42" s="55" t="s">
        <v>14</v>
      </c>
      <c r="D42" s="55"/>
      <c r="E42" s="56"/>
      <c r="F42" s="55"/>
      <c r="G42" s="60">
        <f aca="true" t="shared" si="0" ref="G42:I43">G43</f>
        <v>172.8</v>
      </c>
      <c r="H42" s="60">
        <f t="shared" si="0"/>
        <v>0</v>
      </c>
      <c r="I42" s="60">
        <f t="shared" si="0"/>
        <v>0</v>
      </c>
    </row>
    <row r="43" spans="1:9" s="3" customFormat="1" ht="22.5" customHeight="1">
      <c r="A43" s="61" t="s">
        <v>9</v>
      </c>
      <c r="B43" s="59" t="s">
        <v>68</v>
      </c>
      <c r="C43" s="55" t="s">
        <v>14</v>
      </c>
      <c r="D43" s="62" t="s">
        <v>50</v>
      </c>
      <c r="E43" s="63"/>
      <c r="F43" s="55"/>
      <c r="G43" s="60">
        <f t="shared" si="0"/>
        <v>172.8</v>
      </c>
      <c r="H43" s="60">
        <f t="shared" si="0"/>
        <v>0</v>
      </c>
      <c r="I43" s="60">
        <f t="shared" si="0"/>
        <v>0</v>
      </c>
    </row>
    <row r="44" spans="1:9" s="3" customFormat="1" ht="15" customHeight="1">
      <c r="A44" s="61" t="s">
        <v>29</v>
      </c>
      <c r="B44" s="59" t="s">
        <v>68</v>
      </c>
      <c r="C44" s="55" t="s">
        <v>14</v>
      </c>
      <c r="D44" s="62" t="s">
        <v>50</v>
      </c>
      <c r="E44" s="62" t="s">
        <v>5</v>
      </c>
      <c r="F44" s="64"/>
      <c r="G44" s="60">
        <f>G45+G46</f>
        <v>172.8</v>
      </c>
      <c r="H44" s="60">
        <f>H45+H46</f>
        <v>0</v>
      </c>
      <c r="I44" s="60">
        <f>I45+I46</f>
        <v>0</v>
      </c>
    </row>
    <row r="45" spans="1:9" s="3" customFormat="1" ht="19.5" customHeight="1">
      <c r="A45" s="69" t="s">
        <v>108</v>
      </c>
      <c r="B45" s="59" t="s">
        <v>68</v>
      </c>
      <c r="C45" s="55" t="s">
        <v>14</v>
      </c>
      <c r="D45" s="62" t="s">
        <v>50</v>
      </c>
      <c r="E45" s="62" t="s">
        <v>5</v>
      </c>
      <c r="F45" s="55">
        <v>244</v>
      </c>
      <c r="G45" s="60">
        <v>93</v>
      </c>
      <c r="H45" s="60"/>
      <c r="I45" s="60"/>
    </row>
    <row r="46" spans="1:9" s="3" customFormat="1" ht="15" customHeight="1">
      <c r="A46" s="65" t="s">
        <v>27</v>
      </c>
      <c r="B46" s="59" t="s">
        <v>68</v>
      </c>
      <c r="C46" s="55" t="s">
        <v>14</v>
      </c>
      <c r="D46" s="62" t="s">
        <v>50</v>
      </c>
      <c r="E46" s="62" t="s">
        <v>5</v>
      </c>
      <c r="F46" s="55">
        <v>612</v>
      </c>
      <c r="G46" s="60">
        <v>79.8</v>
      </c>
      <c r="H46" s="60"/>
      <c r="I46" s="60"/>
    </row>
    <row r="47" spans="1:9" s="3" customFormat="1" ht="15" customHeight="1">
      <c r="A47" s="20" t="s">
        <v>16</v>
      </c>
      <c r="B47" s="23" t="s">
        <v>68</v>
      </c>
      <c r="C47" s="5" t="s">
        <v>17</v>
      </c>
      <c r="D47" s="13"/>
      <c r="E47" s="13"/>
      <c r="F47" s="5"/>
      <c r="G47" s="11">
        <f>G48</f>
        <v>671.2</v>
      </c>
      <c r="H47" s="11">
        <f>H48</f>
        <v>0</v>
      </c>
      <c r="I47" s="11">
        <f>I48</f>
        <v>0</v>
      </c>
    </row>
    <row r="48" spans="1:9" s="3" customFormat="1" ht="13.5" customHeight="1">
      <c r="A48" s="24" t="s">
        <v>61</v>
      </c>
      <c r="B48" s="23" t="s">
        <v>68</v>
      </c>
      <c r="C48" s="5" t="s">
        <v>17</v>
      </c>
      <c r="D48" s="13" t="s">
        <v>50</v>
      </c>
      <c r="E48" s="13"/>
      <c r="F48" s="5"/>
      <c r="G48" s="11">
        <f aca="true" t="shared" si="1" ref="G48:I49">G49</f>
        <v>671.2</v>
      </c>
      <c r="H48" s="11">
        <f t="shared" si="1"/>
        <v>0</v>
      </c>
      <c r="I48" s="11">
        <f t="shared" si="1"/>
        <v>0</v>
      </c>
    </row>
    <row r="49" spans="1:9" s="3" customFormat="1" ht="26.25" customHeight="1">
      <c r="A49" s="24" t="s">
        <v>60</v>
      </c>
      <c r="B49" s="23" t="s">
        <v>68</v>
      </c>
      <c r="C49" s="5" t="s">
        <v>17</v>
      </c>
      <c r="D49" s="13" t="s">
        <v>50</v>
      </c>
      <c r="E49" s="13" t="s">
        <v>5</v>
      </c>
      <c r="F49" s="5"/>
      <c r="G49" s="11">
        <f t="shared" si="1"/>
        <v>671.2</v>
      </c>
      <c r="H49" s="11">
        <f t="shared" si="1"/>
        <v>0</v>
      </c>
      <c r="I49" s="11">
        <f t="shared" si="1"/>
        <v>0</v>
      </c>
    </row>
    <row r="50" spans="1:9" s="3" customFormat="1" ht="21" customHeight="1">
      <c r="A50" s="69" t="s">
        <v>108</v>
      </c>
      <c r="B50" s="23" t="s">
        <v>68</v>
      </c>
      <c r="C50" s="5" t="s">
        <v>17</v>
      </c>
      <c r="D50" s="13" t="s">
        <v>50</v>
      </c>
      <c r="E50" s="13" t="s">
        <v>5</v>
      </c>
      <c r="F50" s="5">
        <v>244</v>
      </c>
      <c r="G50" s="11">
        <v>671.2</v>
      </c>
      <c r="H50" s="11">
        <v>0</v>
      </c>
      <c r="I50" s="11">
        <v>0</v>
      </c>
    </row>
    <row r="51" spans="1:9" s="3" customFormat="1" ht="112.5" customHeight="1">
      <c r="A51" s="25" t="s">
        <v>98</v>
      </c>
      <c r="B51" s="22" t="s">
        <v>69</v>
      </c>
      <c r="C51" s="26"/>
      <c r="D51" s="27"/>
      <c r="E51" s="27"/>
      <c r="F51" s="26"/>
      <c r="G51" s="57">
        <f aca="true" t="shared" si="2" ref="G51:I52">G52</f>
        <v>199</v>
      </c>
      <c r="H51" s="19">
        <f t="shared" si="2"/>
        <v>0</v>
      </c>
      <c r="I51" s="19">
        <f t="shared" si="2"/>
        <v>0</v>
      </c>
    </row>
    <row r="52" spans="1:9" s="3" customFormat="1" ht="17.25" customHeight="1">
      <c r="A52" s="20" t="s">
        <v>16</v>
      </c>
      <c r="B52" s="23" t="s">
        <v>69</v>
      </c>
      <c r="C52" s="5" t="s">
        <v>17</v>
      </c>
      <c r="D52" s="13"/>
      <c r="E52" s="28"/>
      <c r="F52" s="5"/>
      <c r="G52" s="11">
        <f t="shared" si="2"/>
        <v>199</v>
      </c>
      <c r="H52" s="11">
        <f t="shared" si="2"/>
        <v>0</v>
      </c>
      <c r="I52" s="11">
        <f t="shared" si="2"/>
        <v>0</v>
      </c>
    </row>
    <row r="53" spans="1:9" s="3" customFormat="1" ht="25.5" customHeight="1">
      <c r="A53" s="24" t="s">
        <v>44</v>
      </c>
      <c r="B53" s="23" t="s">
        <v>69</v>
      </c>
      <c r="C53" s="5" t="s">
        <v>17</v>
      </c>
      <c r="D53" s="29" t="s">
        <v>5</v>
      </c>
      <c r="E53" s="28"/>
      <c r="F53" s="5"/>
      <c r="G53" s="11">
        <f>G58+G60+G56+G54</f>
        <v>199</v>
      </c>
      <c r="H53" s="11">
        <f>H58+H60</f>
        <v>0</v>
      </c>
      <c r="I53" s="11">
        <f>I58+I60</f>
        <v>0</v>
      </c>
    </row>
    <row r="54" spans="1:9" s="3" customFormat="1" ht="21" customHeight="1">
      <c r="A54" s="24" t="s">
        <v>105</v>
      </c>
      <c r="B54" s="23" t="s">
        <v>69</v>
      </c>
      <c r="C54" s="5" t="s">
        <v>17</v>
      </c>
      <c r="D54" s="29" t="s">
        <v>5</v>
      </c>
      <c r="E54" s="30" t="s">
        <v>23</v>
      </c>
      <c r="F54" s="5"/>
      <c r="G54" s="11">
        <f>G55</f>
        <v>29</v>
      </c>
      <c r="H54" s="11"/>
      <c r="I54" s="11"/>
    </row>
    <row r="55" spans="1:9" s="3" customFormat="1" ht="18.75" customHeight="1">
      <c r="A55" s="69" t="s">
        <v>108</v>
      </c>
      <c r="B55" s="23" t="s">
        <v>69</v>
      </c>
      <c r="C55" s="5" t="s">
        <v>17</v>
      </c>
      <c r="D55" s="29" t="s">
        <v>5</v>
      </c>
      <c r="E55" s="30" t="s">
        <v>23</v>
      </c>
      <c r="F55" s="5">
        <v>244</v>
      </c>
      <c r="G55" s="11">
        <v>29</v>
      </c>
      <c r="H55" s="11"/>
      <c r="I55" s="11"/>
    </row>
    <row r="56" spans="1:9" s="3" customFormat="1" ht="20.25" customHeight="1">
      <c r="A56" s="24" t="s">
        <v>104</v>
      </c>
      <c r="B56" s="23" t="s">
        <v>69</v>
      </c>
      <c r="C56" s="5" t="s">
        <v>17</v>
      </c>
      <c r="D56" s="29" t="s">
        <v>5</v>
      </c>
      <c r="E56" s="30" t="s">
        <v>23</v>
      </c>
      <c r="F56" s="5"/>
      <c r="G56" s="11">
        <f>G57</f>
        <v>100</v>
      </c>
      <c r="H56" s="11"/>
      <c r="I56" s="11"/>
    </row>
    <row r="57" spans="1:9" s="3" customFormat="1" ht="18" customHeight="1">
      <c r="A57" s="69" t="s">
        <v>108</v>
      </c>
      <c r="B57" s="23" t="s">
        <v>69</v>
      </c>
      <c r="C57" s="5" t="s">
        <v>17</v>
      </c>
      <c r="D57" s="29" t="s">
        <v>5</v>
      </c>
      <c r="E57" s="30" t="s">
        <v>23</v>
      </c>
      <c r="F57" s="5">
        <v>244</v>
      </c>
      <c r="G57" s="11">
        <v>100</v>
      </c>
      <c r="H57" s="11"/>
      <c r="I57" s="11"/>
    </row>
    <row r="58" spans="1:9" s="3" customFormat="1" ht="25.5">
      <c r="A58" s="77" t="s">
        <v>103</v>
      </c>
      <c r="B58" s="23" t="s">
        <v>69</v>
      </c>
      <c r="C58" s="5" t="s">
        <v>17</v>
      </c>
      <c r="D58" s="29" t="s">
        <v>5</v>
      </c>
      <c r="E58" s="30" t="s">
        <v>23</v>
      </c>
      <c r="F58" s="5"/>
      <c r="G58" s="11">
        <f>G59</f>
        <v>50</v>
      </c>
      <c r="H58" s="11">
        <f>H59</f>
        <v>0</v>
      </c>
      <c r="I58" s="11">
        <f>I59</f>
        <v>0</v>
      </c>
    </row>
    <row r="59" spans="1:9" s="3" customFormat="1" ht="21.75" customHeight="1">
      <c r="A59" s="69" t="s">
        <v>108</v>
      </c>
      <c r="B59" s="23" t="s">
        <v>69</v>
      </c>
      <c r="C59" s="5" t="s">
        <v>17</v>
      </c>
      <c r="D59" s="29" t="s">
        <v>5</v>
      </c>
      <c r="E59" s="30" t="s">
        <v>23</v>
      </c>
      <c r="F59" s="5">
        <v>244</v>
      </c>
      <c r="G59" s="11">
        <v>50</v>
      </c>
      <c r="H59" s="11">
        <v>0</v>
      </c>
      <c r="I59" s="11">
        <v>0</v>
      </c>
    </row>
    <row r="60" spans="1:9" s="3" customFormat="1" ht="18" customHeight="1">
      <c r="A60" s="24" t="s">
        <v>46</v>
      </c>
      <c r="B60" s="23" t="s">
        <v>69</v>
      </c>
      <c r="C60" s="5" t="s">
        <v>17</v>
      </c>
      <c r="D60" s="29" t="s">
        <v>5</v>
      </c>
      <c r="E60" s="30" t="s">
        <v>45</v>
      </c>
      <c r="F60" s="5"/>
      <c r="G60" s="11">
        <f>G61</f>
        <v>20</v>
      </c>
      <c r="H60" s="11">
        <f>H61</f>
        <v>0</v>
      </c>
      <c r="I60" s="11">
        <f>I61</f>
        <v>0</v>
      </c>
    </row>
    <row r="61" spans="1:9" s="3" customFormat="1" ht="18.75" customHeight="1">
      <c r="A61" s="69" t="s">
        <v>108</v>
      </c>
      <c r="B61" s="23" t="s">
        <v>69</v>
      </c>
      <c r="C61" s="5" t="s">
        <v>17</v>
      </c>
      <c r="D61" s="29" t="s">
        <v>5</v>
      </c>
      <c r="E61" s="30" t="s">
        <v>45</v>
      </c>
      <c r="F61" s="5">
        <v>244</v>
      </c>
      <c r="G61" s="11">
        <v>20</v>
      </c>
      <c r="H61" s="11">
        <v>0</v>
      </c>
      <c r="I61" s="11">
        <v>0</v>
      </c>
    </row>
    <row r="62" spans="1:9" s="3" customFormat="1" ht="60.75" customHeight="1">
      <c r="A62" s="31" t="s">
        <v>97</v>
      </c>
      <c r="B62" s="22" t="s">
        <v>70</v>
      </c>
      <c r="C62" s="26"/>
      <c r="D62" s="32"/>
      <c r="E62" s="33"/>
      <c r="F62" s="26"/>
      <c r="G62" s="57">
        <f>G63</f>
        <v>1300</v>
      </c>
      <c r="H62" s="19">
        <f>H63</f>
        <v>0</v>
      </c>
      <c r="I62" s="19">
        <f>I63</f>
        <v>0</v>
      </c>
    </row>
    <row r="63" spans="1:9" s="3" customFormat="1" ht="21" customHeight="1">
      <c r="A63" s="20" t="s">
        <v>16</v>
      </c>
      <c r="B63" s="23" t="s">
        <v>70</v>
      </c>
      <c r="C63" s="5" t="s">
        <v>17</v>
      </c>
      <c r="D63" s="29"/>
      <c r="E63" s="30"/>
      <c r="F63" s="5"/>
      <c r="G63" s="11">
        <f>G67+G72+G64</f>
        <v>1300</v>
      </c>
      <c r="H63" s="11">
        <f>H67+H72</f>
        <v>0</v>
      </c>
      <c r="I63" s="11">
        <f>I67+I72</f>
        <v>0</v>
      </c>
    </row>
    <row r="64" spans="1:9" s="3" customFormat="1" ht="21" customHeight="1">
      <c r="A64" s="14" t="s">
        <v>8</v>
      </c>
      <c r="B64" s="23" t="s">
        <v>70</v>
      </c>
      <c r="C64" s="5" t="s">
        <v>17</v>
      </c>
      <c r="D64" s="29" t="s">
        <v>45</v>
      </c>
      <c r="E64" s="30"/>
      <c r="F64" s="5"/>
      <c r="G64" s="11">
        <f>G65</f>
        <v>100</v>
      </c>
      <c r="H64" s="11"/>
      <c r="I64" s="11"/>
    </row>
    <row r="65" spans="1:9" s="3" customFormat="1" ht="21" customHeight="1">
      <c r="A65" s="76" t="s">
        <v>107</v>
      </c>
      <c r="B65" s="23" t="s">
        <v>70</v>
      </c>
      <c r="C65" s="5" t="s">
        <v>17</v>
      </c>
      <c r="D65" s="29" t="s">
        <v>45</v>
      </c>
      <c r="E65" s="40" t="s">
        <v>50</v>
      </c>
      <c r="F65" s="5"/>
      <c r="G65" s="11">
        <f>G66</f>
        <v>100</v>
      </c>
      <c r="H65" s="11"/>
      <c r="I65" s="11"/>
    </row>
    <row r="66" spans="1:9" s="3" customFormat="1" ht="24" customHeight="1">
      <c r="A66" s="69" t="s">
        <v>108</v>
      </c>
      <c r="B66" s="23" t="s">
        <v>70</v>
      </c>
      <c r="C66" s="5" t="s">
        <v>17</v>
      </c>
      <c r="D66" s="29" t="s">
        <v>45</v>
      </c>
      <c r="E66" s="40" t="s">
        <v>50</v>
      </c>
      <c r="F66" s="5">
        <v>244</v>
      </c>
      <c r="G66" s="11">
        <v>100</v>
      </c>
      <c r="H66" s="11"/>
      <c r="I66" s="11"/>
    </row>
    <row r="67" spans="1:9" s="3" customFormat="1" ht="19.5" customHeight="1">
      <c r="A67" s="34" t="s">
        <v>48</v>
      </c>
      <c r="B67" s="23" t="s">
        <v>70</v>
      </c>
      <c r="C67" s="5" t="s">
        <v>17</v>
      </c>
      <c r="D67" s="29" t="s">
        <v>47</v>
      </c>
      <c r="E67" s="30"/>
      <c r="F67" s="5"/>
      <c r="G67" s="60">
        <f>G68</f>
        <v>400</v>
      </c>
      <c r="H67" s="11">
        <f>H68</f>
        <v>0</v>
      </c>
      <c r="I67" s="11">
        <f>I68</f>
        <v>0</v>
      </c>
    </row>
    <row r="68" spans="1:9" s="3" customFormat="1" ht="19.5" customHeight="1">
      <c r="A68" s="34" t="s">
        <v>49</v>
      </c>
      <c r="B68" s="23" t="s">
        <v>70</v>
      </c>
      <c r="C68" s="5" t="s">
        <v>17</v>
      </c>
      <c r="D68" s="29" t="s">
        <v>47</v>
      </c>
      <c r="E68" s="30" t="s">
        <v>26</v>
      </c>
      <c r="F68" s="5"/>
      <c r="G68" s="11">
        <f>G70+G69</f>
        <v>400</v>
      </c>
      <c r="H68" s="11">
        <f>H70+H69</f>
        <v>0</v>
      </c>
      <c r="I68" s="11">
        <f>I70+I69</f>
        <v>0</v>
      </c>
    </row>
    <row r="69" spans="1:9" s="3" customFormat="1" ht="42.75" customHeight="1">
      <c r="A69" s="34" t="s">
        <v>84</v>
      </c>
      <c r="B69" s="23" t="s">
        <v>70</v>
      </c>
      <c r="C69" s="5" t="s">
        <v>17</v>
      </c>
      <c r="D69" s="29" t="s">
        <v>47</v>
      </c>
      <c r="E69" s="30" t="s">
        <v>26</v>
      </c>
      <c r="F69" s="5">
        <v>123</v>
      </c>
      <c r="G69" s="11">
        <v>200</v>
      </c>
      <c r="H69" s="11">
        <v>0</v>
      </c>
      <c r="I69" s="11">
        <v>0</v>
      </c>
    </row>
    <row r="70" spans="1:9" s="3" customFormat="1" ht="21.75" customHeight="1">
      <c r="A70" s="69" t="s">
        <v>108</v>
      </c>
      <c r="B70" s="23" t="s">
        <v>70</v>
      </c>
      <c r="C70" s="5" t="s">
        <v>17</v>
      </c>
      <c r="D70" s="29" t="s">
        <v>47</v>
      </c>
      <c r="E70" s="30" t="s">
        <v>26</v>
      </c>
      <c r="F70" s="5">
        <v>244</v>
      </c>
      <c r="G70" s="11">
        <v>200</v>
      </c>
      <c r="H70" s="11">
        <v>0</v>
      </c>
      <c r="I70" s="11">
        <v>0</v>
      </c>
    </row>
    <row r="71" spans="1:9" s="3" customFormat="1" ht="26.25" customHeight="1">
      <c r="A71" s="36" t="s">
        <v>13</v>
      </c>
      <c r="B71" s="23" t="s">
        <v>70</v>
      </c>
      <c r="C71" s="5" t="s">
        <v>14</v>
      </c>
      <c r="D71" s="29"/>
      <c r="E71" s="30"/>
      <c r="F71" s="5"/>
      <c r="G71" s="60">
        <f aca="true" t="shared" si="3" ref="G71:I73">G72</f>
        <v>800</v>
      </c>
      <c r="H71" s="11">
        <f t="shared" si="3"/>
        <v>0</v>
      </c>
      <c r="I71" s="11">
        <f t="shared" si="3"/>
        <v>0</v>
      </c>
    </row>
    <row r="72" spans="1:9" s="3" customFormat="1" ht="18" customHeight="1">
      <c r="A72" s="34" t="s">
        <v>48</v>
      </c>
      <c r="B72" s="23" t="s">
        <v>70</v>
      </c>
      <c r="C72" s="5" t="s">
        <v>14</v>
      </c>
      <c r="D72" s="29" t="s">
        <v>47</v>
      </c>
      <c r="E72" s="30"/>
      <c r="F72" s="5"/>
      <c r="G72" s="11">
        <f t="shared" si="3"/>
        <v>800</v>
      </c>
      <c r="H72" s="11">
        <f t="shared" si="3"/>
        <v>0</v>
      </c>
      <c r="I72" s="11">
        <f t="shared" si="3"/>
        <v>0</v>
      </c>
    </row>
    <row r="73" spans="1:9" s="3" customFormat="1" ht="17.25" customHeight="1">
      <c r="A73" s="34" t="s">
        <v>49</v>
      </c>
      <c r="B73" s="23" t="s">
        <v>70</v>
      </c>
      <c r="C73" s="5" t="s">
        <v>14</v>
      </c>
      <c r="D73" s="29" t="s">
        <v>47</v>
      </c>
      <c r="E73" s="30" t="s">
        <v>26</v>
      </c>
      <c r="F73" s="5"/>
      <c r="G73" s="11">
        <f t="shared" si="3"/>
        <v>800</v>
      </c>
      <c r="H73" s="11">
        <f t="shared" si="3"/>
        <v>0</v>
      </c>
      <c r="I73" s="11">
        <f t="shared" si="3"/>
        <v>0</v>
      </c>
    </row>
    <row r="74" spans="1:9" s="3" customFormat="1" ht="21" customHeight="1">
      <c r="A74" s="17" t="s">
        <v>27</v>
      </c>
      <c r="B74" s="23" t="s">
        <v>70</v>
      </c>
      <c r="C74" s="5" t="s">
        <v>14</v>
      </c>
      <c r="D74" s="29" t="s">
        <v>47</v>
      </c>
      <c r="E74" s="30" t="s">
        <v>26</v>
      </c>
      <c r="F74" s="5">
        <v>612</v>
      </c>
      <c r="G74" s="11">
        <v>800</v>
      </c>
      <c r="H74" s="11">
        <v>0</v>
      </c>
      <c r="I74" s="11">
        <v>0</v>
      </c>
    </row>
    <row r="75" spans="1:9" s="3" customFormat="1" ht="27.75" customHeight="1">
      <c r="A75" s="35" t="s">
        <v>51</v>
      </c>
      <c r="B75" s="22" t="s">
        <v>71</v>
      </c>
      <c r="C75" s="26"/>
      <c r="D75" s="32"/>
      <c r="E75" s="33"/>
      <c r="F75" s="26"/>
      <c r="G75" s="19">
        <f aca="true" t="shared" si="4" ref="G75:I77">G76</f>
        <v>468.7</v>
      </c>
      <c r="H75" s="19">
        <f t="shared" si="4"/>
        <v>0</v>
      </c>
      <c r="I75" s="19">
        <f t="shared" si="4"/>
        <v>0</v>
      </c>
    </row>
    <row r="76" spans="1:9" s="3" customFormat="1" ht="25.5" customHeight="1">
      <c r="A76" s="36" t="s">
        <v>42</v>
      </c>
      <c r="B76" s="23" t="s">
        <v>71</v>
      </c>
      <c r="C76" s="5" t="s">
        <v>43</v>
      </c>
      <c r="D76" s="29"/>
      <c r="E76" s="30"/>
      <c r="F76" s="5"/>
      <c r="G76" s="11">
        <f t="shared" si="4"/>
        <v>468.7</v>
      </c>
      <c r="H76" s="11">
        <f t="shared" si="4"/>
        <v>0</v>
      </c>
      <c r="I76" s="11">
        <f t="shared" si="4"/>
        <v>0</v>
      </c>
    </row>
    <row r="77" spans="1:9" s="3" customFormat="1" ht="15.75" customHeight="1">
      <c r="A77" s="17" t="s">
        <v>53</v>
      </c>
      <c r="B77" s="23" t="s">
        <v>71</v>
      </c>
      <c r="C77" s="5" t="s">
        <v>43</v>
      </c>
      <c r="D77" s="29" t="s">
        <v>24</v>
      </c>
      <c r="E77" s="30"/>
      <c r="F77" s="5"/>
      <c r="G77" s="11">
        <f t="shared" si="4"/>
        <v>468.7</v>
      </c>
      <c r="H77" s="11">
        <f t="shared" si="4"/>
        <v>0</v>
      </c>
      <c r="I77" s="11">
        <f t="shared" si="4"/>
        <v>0</v>
      </c>
    </row>
    <row r="78" spans="1:9" s="3" customFormat="1" ht="18" customHeight="1">
      <c r="A78" s="17" t="s">
        <v>54</v>
      </c>
      <c r="B78" s="23" t="s">
        <v>71</v>
      </c>
      <c r="C78" s="5" t="s">
        <v>43</v>
      </c>
      <c r="D78" s="29" t="s">
        <v>24</v>
      </c>
      <c r="E78" s="30" t="s">
        <v>52</v>
      </c>
      <c r="F78" s="5"/>
      <c r="G78" s="11">
        <f>G80</f>
        <v>468.7</v>
      </c>
      <c r="H78" s="11">
        <f>H80</f>
        <v>0</v>
      </c>
      <c r="I78" s="11">
        <f>I80</f>
        <v>0</v>
      </c>
    </row>
    <row r="79" spans="1:9" s="3" customFormat="1" ht="18" customHeight="1">
      <c r="A79" s="37" t="s">
        <v>87</v>
      </c>
      <c r="B79" s="23" t="s">
        <v>71</v>
      </c>
      <c r="C79" s="5" t="s">
        <v>43</v>
      </c>
      <c r="D79" s="29" t="s">
        <v>24</v>
      </c>
      <c r="E79" s="30" t="s">
        <v>52</v>
      </c>
      <c r="F79" s="5">
        <v>500</v>
      </c>
      <c r="G79" s="11">
        <f>G80</f>
        <v>468.7</v>
      </c>
      <c r="H79" s="11"/>
      <c r="I79" s="11"/>
    </row>
    <row r="80" spans="1:9" s="3" customFormat="1" ht="38.25">
      <c r="A80" s="34" t="s">
        <v>86</v>
      </c>
      <c r="B80" s="23" t="s">
        <v>71</v>
      </c>
      <c r="C80" s="5" t="s">
        <v>43</v>
      </c>
      <c r="D80" s="29" t="s">
        <v>24</v>
      </c>
      <c r="E80" s="30" t="s">
        <v>52</v>
      </c>
      <c r="F80" s="5">
        <v>521</v>
      </c>
      <c r="G80" s="11">
        <v>468.7</v>
      </c>
      <c r="H80" s="11">
        <v>0</v>
      </c>
      <c r="I80" s="11">
        <v>0</v>
      </c>
    </row>
    <row r="81" spans="1:9" s="3" customFormat="1" ht="42" customHeight="1">
      <c r="A81" s="38" t="s">
        <v>62</v>
      </c>
      <c r="B81" s="39" t="s">
        <v>72</v>
      </c>
      <c r="C81" s="5"/>
      <c r="D81" s="13"/>
      <c r="E81" s="28"/>
      <c r="F81" s="5"/>
      <c r="G81" s="57">
        <f aca="true" t="shared" si="5" ref="G81:I83">G82</f>
        <v>9257.1</v>
      </c>
      <c r="H81" s="19">
        <f t="shared" si="5"/>
        <v>0</v>
      </c>
      <c r="I81" s="19">
        <f t="shared" si="5"/>
        <v>0</v>
      </c>
    </row>
    <row r="82" spans="1:9" s="3" customFormat="1" ht="18.75" customHeight="1">
      <c r="A82" s="20" t="s">
        <v>16</v>
      </c>
      <c r="B82" s="23" t="s">
        <v>72</v>
      </c>
      <c r="C82" s="5" t="s">
        <v>17</v>
      </c>
      <c r="D82" s="13"/>
      <c r="E82" s="28"/>
      <c r="F82" s="5"/>
      <c r="G82" s="11">
        <f t="shared" si="5"/>
        <v>9257.1</v>
      </c>
      <c r="H82" s="11">
        <f t="shared" si="5"/>
        <v>0</v>
      </c>
      <c r="I82" s="11">
        <f t="shared" si="5"/>
        <v>0</v>
      </c>
    </row>
    <row r="83" spans="1:9" s="3" customFormat="1" ht="16.5" customHeight="1">
      <c r="A83" s="14" t="s">
        <v>21</v>
      </c>
      <c r="B83" s="23" t="s">
        <v>72</v>
      </c>
      <c r="C83" s="5" t="s">
        <v>17</v>
      </c>
      <c r="D83" s="29" t="s">
        <v>20</v>
      </c>
      <c r="E83" s="30"/>
      <c r="F83" s="5"/>
      <c r="G83" s="11">
        <f t="shared" si="5"/>
        <v>9257.1</v>
      </c>
      <c r="H83" s="11">
        <f t="shared" si="5"/>
        <v>0</v>
      </c>
      <c r="I83" s="11">
        <f t="shared" si="5"/>
        <v>0</v>
      </c>
    </row>
    <row r="84" spans="1:9" s="3" customFormat="1" ht="18" customHeight="1">
      <c r="A84" s="14" t="s">
        <v>31</v>
      </c>
      <c r="B84" s="23" t="s">
        <v>72</v>
      </c>
      <c r="C84" s="5" t="s">
        <v>17</v>
      </c>
      <c r="D84" s="29" t="s">
        <v>20</v>
      </c>
      <c r="E84" s="40" t="s">
        <v>30</v>
      </c>
      <c r="F84" s="5"/>
      <c r="G84" s="11">
        <f>SUM(G85:G85)</f>
        <v>9257.1</v>
      </c>
      <c r="H84" s="11">
        <f>SUM(H85:H85)</f>
        <v>0</v>
      </c>
      <c r="I84" s="11">
        <f>SUM(I85:I85)</f>
        <v>0</v>
      </c>
    </row>
    <row r="85" spans="1:12" s="3" customFormat="1" ht="17.25" customHeight="1">
      <c r="A85" s="69" t="s">
        <v>108</v>
      </c>
      <c r="B85" s="23" t="s">
        <v>72</v>
      </c>
      <c r="C85" s="5" t="s">
        <v>17</v>
      </c>
      <c r="D85" s="29" t="s">
        <v>20</v>
      </c>
      <c r="E85" s="40" t="s">
        <v>30</v>
      </c>
      <c r="F85" s="5">
        <v>244</v>
      </c>
      <c r="G85" s="11">
        <v>9257.1</v>
      </c>
      <c r="H85" s="11">
        <v>0</v>
      </c>
      <c r="I85" s="11">
        <v>0</v>
      </c>
      <c r="L85" s="5"/>
    </row>
    <row r="86" spans="1:9" s="4" customFormat="1" ht="47.25" customHeight="1">
      <c r="A86" s="21" t="s">
        <v>91</v>
      </c>
      <c r="B86" s="39" t="s">
        <v>73</v>
      </c>
      <c r="C86" s="5"/>
      <c r="D86" s="5"/>
      <c r="E86" s="28"/>
      <c r="F86" s="5"/>
      <c r="G86" s="57">
        <f aca="true" t="shared" si="6" ref="G86:I88">SUM(G87)</f>
        <v>22</v>
      </c>
      <c r="H86" s="19">
        <f t="shared" si="6"/>
        <v>0</v>
      </c>
      <c r="I86" s="19">
        <f t="shared" si="6"/>
        <v>0</v>
      </c>
    </row>
    <row r="87" spans="1:9" s="4" customFormat="1" ht="21" customHeight="1">
      <c r="A87" s="20" t="s">
        <v>16</v>
      </c>
      <c r="B87" s="18" t="s">
        <v>73</v>
      </c>
      <c r="C87" s="5" t="s">
        <v>17</v>
      </c>
      <c r="D87" s="5"/>
      <c r="E87" s="28"/>
      <c r="F87" s="5"/>
      <c r="G87" s="11">
        <f t="shared" si="6"/>
        <v>22</v>
      </c>
      <c r="H87" s="11">
        <f t="shared" si="6"/>
        <v>0</v>
      </c>
      <c r="I87" s="11">
        <f t="shared" si="6"/>
        <v>0</v>
      </c>
    </row>
    <row r="88" spans="1:9" s="4" customFormat="1" ht="15.75" customHeight="1">
      <c r="A88" s="14" t="s">
        <v>21</v>
      </c>
      <c r="B88" s="18" t="s">
        <v>73</v>
      </c>
      <c r="C88" s="5" t="s">
        <v>17</v>
      </c>
      <c r="D88" s="5" t="s">
        <v>20</v>
      </c>
      <c r="E88" s="28"/>
      <c r="F88" s="5"/>
      <c r="G88" s="11">
        <f t="shared" si="6"/>
        <v>22</v>
      </c>
      <c r="H88" s="11">
        <f t="shared" si="6"/>
        <v>0</v>
      </c>
      <c r="I88" s="11">
        <f t="shared" si="6"/>
        <v>0</v>
      </c>
    </row>
    <row r="89" spans="1:9" s="4" customFormat="1" ht="15.75" customHeight="1">
      <c r="A89" s="14" t="s">
        <v>22</v>
      </c>
      <c r="B89" s="18" t="s">
        <v>73</v>
      </c>
      <c r="C89" s="5" t="s">
        <v>17</v>
      </c>
      <c r="D89" s="5" t="s">
        <v>20</v>
      </c>
      <c r="E89" s="41" t="s">
        <v>55</v>
      </c>
      <c r="F89" s="5"/>
      <c r="G89" s="11">
        <f>SUM(G90:G90)</f>
        <v>22</v>
      </c>
      <c r="H89" s="11">
        <f>SUM(H90:H90)</f>
        <v>0</v>
      </c>
      <c r="I89" s="11">
        <f>SUM(I90:I90)</f>
        <v>0</v>
      </c>
    </row>
    <row r="90" spans="1:9" s="4" customFormat="1" ht="19.5" customHeight="1">
      <c r="A90" s="69" t="s">
        <v>108</v>
      </c>
      <c r="B90" s="18" t="s">
        <v>73</v>
      </c>
      <c r="C90" s="5" t="s">
        <v>17</v>
      </c>
      <c r="D90" s="5" t="s">
        <v>20</v>
      </c>
      <c r="E90" s="41" t="s">
        <v>55</v>
      </c>
      <c r="F90" s="5">
        <v>244</v>
      </c>
      <c r="G90" s="11">
        <v>22</v>
      </c>
      <c r="H90" s="11">
        <v>0</v>
      </c>
      <c r="I90" s="11">
        <v>0</v>
      </c>
    </row>
    <row r="91" spans="1:9" s="3" customFormat="1" ht="47.25" customHeight="1">
      <c r="A91" s="42" t="s">
        <v>95</v>
      </c>
      <c r="B91" s="43" t="s">
        <v>74</v>
      </c>
      <c r="C91" s="13"/>
      <c r="D91" s="13"/>
      <c r="E91" s="28"/>
      <c r="F91" s="13"/>
      <c r="G91" s="57">
        <f aca="true" t="shared" si="7" ref="G91:I93">SUM(G92)</f>
        <v>410</v>
      </c>
      <c r="H91" s="19">
        <f t="shared" si="7"/>
        <v>0</v>
      </c>
      <c r="I91" s="19">
        <f t="shared" si="7"/>
        <v>0</v>
      </c>
    </row>
    <row r="92" spans="1:9" s="3" customFormat="1" ht="19.5" customHeight="1">
      <c r="A92" s="20" t="s">
        <v>16</v>
      </c>
      <c r="B92" s="44" t="s">
        <v>74</v>
      </c>
      <c r="C92" s="5" t="s">
        <v>17</v>
      </c>
      <c r="D92" s="13"/>
      <c r="E92" s="28"/>
      <c r="F92" s="13"/>
      <c r="G92" s="11">
        <f t="shared" si="7"/>
        <v>410</v>
      </c>
      <c r="H92" s="11">
        <f t="shared" si="7"/>
        <v>0</v>
      </c>
      <c r="I92" s="11">
        <f t="shared" si="7"/>
        <v>0</v>
      </c>
    </row>
    <row r="93" spans="1:9" s="3" customFormat="1" ht="15" customHeight="1">
      <c r="A93" s="14" t="s">
        <v>8</v>
      </c>
      <c r="B93" s="44" t="s">
        <v>74</v>
      </c>
      <c r="C93" s="5" t="s">
        <v>17</v>
      </c>
      <c r="D93" s="5">
        <v>10</v>
      </c>
      <c r="E93" s="28"/>
      <c r="F93" s="13"/>
      <c r="G93" s="11">
        <f t="shared" si="7"/>
        <v>410</v>
      </c>
      <c r="H93" s="11">
        <f t="shared" si="7"/>
        <v>0</v>
      </c>
      <c r="I93" s="11">
        <f t="shared" si="7"/>
        <v>0</v>
      </c>
    </row>
    <row r="94" spans="1:9" s="3" customFormat="1" ht="13.5" customHeight="1">
      <c r="A94" s="14" t="s">
        <v>7</v>
      </c>
      <c r="B94" s="44" t="s">
        <v>74</v>
      </c>
      <c r="C94" s="5" t="s">
        <v>17</v>
      </c>
      <c r="D94" s="5">
        <v>10</v>
      </c>
      <c r="E94" s="28" t="s">
        <v>5</v>
      </c>
      <c r="F94" s="13"/>
      <c r="G94" s="11">
        <f>G95</f>
        <v>410</v>
      </c>
      <c r="H94" s="11">
        <f>H95</f>
        <v>0</v>
      </c>
      <c r="I94" s="11">
        <f>I95</f>
        <v>0</v>
      </c>
    </row>
    <row r="95" spans="1:9" s="3" customFormat="1" ht="15" customHeight="1">
      <c r="A95" s="14" t="s">
        <v>35</v>
      </c>
      <c r="B95" s="44" t="s">
        <v>74</v>
      </c>
      <c r="C95" s="5" t="s">
        <v>17</v>
      </c>
      <c r="D95" s="5">
        <v>10</v>
      </c>
      <c r="E95" s="28" t="s">
        <v>5</v>
      </c>
      <c r="F95" s="5">
        <v>322</v>
      </c>
      <c r="G95" s="11">
        <v>410</v>
      </c>
      <c r="H95" s="11">
        <v>0</v>
      </c>
      <c r="I95" s="11">
        <v>0</v>
      </c>
    </row>
    <row r="96" spans="1:9" s="3" customFormat="1" ht="81">
      <c r="A96" s="45" t="s">
        <v>88</v>
      </c>
      <c r="B96" s="43" t="s">
        <v>75</v>
      </c>
      <c r="C96" s="26"/>
      <c r="D96" s="26"/>
      <c r="E96" s="46"/>
      <c r="F96" s="26"/>
      <c r="G96" s="19">
        <f aca="true" t="shared" si="8" ref="G96:I99">G97</f>
        <v>5</v>
      </c>
      <c r="H96" s="19">
        <f t="shared" si="8"/>
        <v>0</v>
      </c>
      <c r="I96" s="19">
        <f t="shared" si="8"/>
        <v>0</v>
      </c>
    </row>
    <row r="97" spans="1:9" s="3" customFormat="1" ht="15" customHeight="1">
      <c r="A97" s="20" t="s">
        <v>16</v>
      </c>
      <c r="B97" s="44" t="s">
        <v>75</v>
      </c>
      <c r="C97" s="5" t="s">
        <v>17</v>
      </c>
      <c r="D97" s="5"/>
      <c r="E97" s="28"/>
      <c r="F97" s="5"/>
      <c r="G97" s="11">
        <f t="shared" si="8"/>
        <v>5</v>
      </c>
      <c r="H97" s="11">
        <f t="shared" si="8"/>
        <v>0</v>
      </c>
      <c r="I97" s="11">
        <f t="shared" si="8"/>
        <v>0</v>
      </c>
    </row>
    <row r="98" spans="1:9" s="3" customFormat="1" ht="15" customHeight="1">
      <c r="A98" s="17" t="s">
        <v>53</v>
      </c>
      <c r="B98" s="44" t="s">
        <v>75</v>
      </c>
      <c r="C98" s="5" t="s">
        <v>17</v>
      </c>
      <c r="D98" s="29" t="s">
        <v>24</v>
      </c>
      <c r="E98" s="30"/>
      <c r="F98" s="5"/>
      <c r="G98" s="11">
        <f t="shared" si="8"/>
        <v>5</v>
      </c>
      <c r="H98" s="11">
        <f t="shared" si="8"/>
        <v>0</v>
      </c>
      <c r="I98" s="11">
        <f t="shared" si="8"/>
        <v>0</v>
      </c>
    </row>
    <row r="99" spans="1:9" s="3" customFormat="1" ht="15" customHeight="1">
      <c r="A99" s="17" t="s">
        <v>54</v>
      </c>
      <c r="B99" s="44" t="s">
        <v>75</v>
      </c>
      <c r="C99" s="5" t="s">
        <v>17</v>
      </c>
      <c r="D99" s="29" t="s">
        <v>24</v>
      </c>
      <c r="E99" s="30" t="s">
        <v>52</v>
      </c>
      <c r="F99" s="5"/>
      <c r="G99" s="11">
        <f t="shared" si="8"/>
        <v>5</v>
      </c>
      <c r="H99" s="11">
        <f t="shared" si="8"/>
        <v>0</v>
      </c>
      <c r="I99" s="11">
        <f t="shared" si="8"/>
        <v>0</v>
      </c>
    </row>
    <row r="100" spans="1:9" s="3" customFormat="1" ht="18" customHeight="1">
      <c r="A100" s="69" t="s">
        <v>108</v>
      </c>
      <c r="B100" s="44" t="s">
        <v>75</v>
      </c>
      <c r="C100" s="5" t="s">
        <v>17</v>
      </c>
      <c r="D100" s="29" t="s">
        <v>24</v>
      </c>
      <c r="E100" s="30" t="s">
        <v>52</v>
      </c>
      <c r="F100" s="5">
        <v>244</v>
      </c>
      <c r="G100" s="11">
        <v>5</v>
      </c>
      <c r="H100" s="11">
        <v>0</v>
      </c>
      <c r="I100" s="11">
        <v>0</v>
      </c>
    </row>
    <row r="101" spans="1:9" s="4" customFormat="1" ht="42.75" customHeight="1">
      <c r="A101" s="21" t="s">
        <v>94</v>
      </c>
      <c r="B101" s="39" t="s">
        <v>76</v>
      </c>
      <c r="C101" s="5"/>
      <c r="D101" s="5"/>
      <c r="E101" s="28"/>
      <c r="F101" s="5"/>
      <c r="G101" s="57">
        <f>SUM(G102)</f>
        <v>15243.800000000003</v>
      </c>
      <c r="H101" s="19">
        <f>SUM(H102)</f>
        <v>0</v>
      </c>
      <c r="I101" s="19">
        <f>SUM(I102)</f>
        <v>0</v>
      </c>
    </row>
    <row r="102" spans="1:9" s="4" customFormat="1" ht="21" customHeight="1">
      <c r="A102" s="20" t="s">
        <v>16</v>
      </c>
      <c r="B102" s="18" t="s">
        <v>76</v>
      </c>
      <c r="C102" s="5" t="s">
        <v>17</v>
      </c>
      <c r="D102" s="5"/>
      <c r="E102" s="28"/>
      <c r="F102" s="5"/>
      <c r="G102" s="11">
        <f aca="true" t="shared" si="9" ref="G102:I103">G103</f>
        <v>15243.800000000003</v>
      </c>
      <c r="H102" s="11">
        <f t="shared" si="9"/>
        <v>0</v>
      </c>
      <c r="I102" s="11">
        <f t="shared" si="9"/>
        <v>0</v>
      </c>
    </row>
    <row r="103" spans="1:9" s="4" customFormat="1" ht="16.5" customHeight="1">
      <c r="A103" s="17" t="s">
        <v>36</v>
      </c>
      <c r="B103" s="18" t="s">
        <v>76</v>
      </c>
      <c r="C103" s="5" t="s">
        <v>17</v>
      </c>
      <c r="D103" s="30" t="s">
        <v>30</v>
      </c>
      <c r="E103" s="30"/>
      <c r="F103" s="5"/>
      <c r="G103" s="11">
        <f t="shared" si="9"/>
        <v>15243.800000000003</v>
      </c>
      <c r="H103" s="11">
        <f t="shared" si="9"/>
        <v>0</v>
      </c>
      <c r="I103" s="11">
        <f t="shared" si="9"/>
        <v>0</v>
      </c>
    </row>
    <row r="104" spans="1:9" s="4" customFormat="1" ht="16.5" customHeight="1">
      <c r="A104" s="17" t="s">
        <v>56</v>
      </c>
      <c r="B104" s="18" t="s">
        <v>76</v>
      </c>
      <c r="C104" s="5" t="s">
        <v>17</v>
      </c>
      <c r="D104" s="30" t="s">
        <v>30</v>
      </c>
      <c r="E104" s="41" t="s">
        <v>24</v>
      </c>
      <c r="F104" s="5"/>
      <c r="G104" s="11">
        <f>G105+G106+G107+G108+G110+G109+G111</f>
        <v>15243.800000000003</v>
      </c>
      <c r="H104" s="11">
        <f>H105+H106+H107+H108+H110+H109+H111</f>
        <v>0</v>
      </c>
      <c r="I104" s="11">
        <f>I105+I106+I107+I108+I110+I109+I111</f>
        <v>0</v>
      </c>
    </row>
    <row r="105" spans="1:9" s="4" customFormat="1" ht="15.75" customHeight="1">
      <c r="A105" s="17" t="s">
        <v>66</v>
      </c>
      <c r="B105" s="18" t="s">
        <v>76</v>
      </c>
      <c r="C105" s="5" t="s">
        <v>17</v>
      </c>
      <c r="D105" s="30" t="s">
        <v>30</v>
      </c>
      <c r="E105" s="41" t="s">
        <v>24</v>
      </c>
      <c r="F105" s="5">
        <v>111</v>
      </c>
      <c r="G105" s="11">
        <v>9281.7</v>
      </c>
      <c r="H105" s="11">
        <v>0</v>
      </c>
      <c r="I105" s="11">
        <v>0</v>
      </c>
    </row>
    <row r="106" spans="1:9" s="4" customFormat="1" ht="25.5">
      <c r="A106" s="37" t="s">
        <v>57</v>
      </c>
      <c r="B106" s="18" t="s">
        <v>76</v>
      </c>
      <c r="C106" s="5" t="s">
        <v>17</v>
      </c>
      <c r="D106" s="28" t="s">
        <v>30</v>
      </c>
      <c r="E106" s="15" t="s">
        <v>24</v>
      </c>
      <c r="F106" s="5">
        <v>112</v>
      </c>
      <c r="G106" s="11">
        <v>885.7</v>
      </c>
      <c r="H106" s="11">
        <v>0</v>
      </c>
      <c r="I106" s="11">
        <v>0</v>
      </c>
    </row>
    <row r="107" spans="1:9" s="4" customFormat="1" ht="38.25">
      <c r="A107" s="37" t="s">
        <v>65</v>
      </c>
      <c r="B107" s="18" t="s">
        <v>76</v>
      </c>
      <c r="C107" s="5" t="s">
        <v>17</v>
      </c>
      <c r="D107" s="28" t="s">
        <v>30</v>
      </c>
      <c r="E107" s="28" t="s">
        <v>24</v>
      </c>
      <c r="F107" s="5">
        <v>119</v>
      </c>
      <c r="G107" s="11">
        <v>2803.1</v>
      </c>
      <c r="H107" s="11">
        <v>0</v>
      </c>
      <c r="I107" s="11">
        <v>0</v>
      </c>
    </row>
    <row r="108" spans="1:9" s="4" customFormat="1" ht="15.75" customHeight="1">
      <c r="A108" s="69" t="s">
        <v>108</v>
      </c>
      <c r="B108" s="18" t="s">
        <v>76</v>
      </c>
      <c r="C108" s="5" t="s">
        <v>17</v>
      </c>
      <c r="D108" s="28" t="s">
        <v>30</v>
      </c>
      <c r="E108" s="28" t="s">
        <v>24</v>
      </c>
      <c r="F108" s="5">
        <v>244</v>
      </c>
      <c r="G108" s="11">
        <v>2096.3</v>
      </c>
      <c r="H108" s="11">
        <v>0</v>
      </c>
      <c r="I108" s="11">
        <v>0</v>
      </c>
    </row>
    <row r="109" spans="1:9" s="4" customFormat="1" ht="27" customHeight="1">
      <c r="A109" s="17" t="s">
        <v>79</v>
      </c>
      <c r="B109" s="18" t="s">
        <v>76</v>
      </c>
      <c r="C109" s="5" t="s">
        <v>17</v>
      </c>
      <c r="D109" s="28" t="s">
        <v>30</v>
      </c>
      <c r="E109" s="28" t="s">
        <v>24</v>
      </c>
      <c r="F109" s="5">
        <v>321</v>
      </c>
      <c r="G109" s="11">
        <v>139</v>
      </c>
      <c r="H109" s="11">
        <v>0</v>
      </c>
      <c r="I109" s="11">
        <v>0</v>
      </c>
    </row>
    <row r="110" spans="1:9" s="4" customFormat="1" ht="18.75" customHeight="1">
      <c r="A110" s="17" t="s">
        <v>58</v>
      </c>
      <c r="B110" s="18" t="s">
        <v>76</v>
      </c>
      <c r="C110" s="5" t="s">
        <v>17</v>
      </c>
      <c r="D110" s="28" t="s">
        <v>30</v>
      </c>
      <c r="E110" s="28" t="s">
        <v>24</v>
      </c>
      <c r="F110" s="5">
        <v>850</v>
      </c>
      <c r="G110" s="11">
        <v>28</v>
      </c>
      <c r="H110" s="11">
        <v>0</v>
      </c>
      <c r="I110" s="11">
        <v>0</v>
      </c>
    </row>
    <row r="111" spans="1:9" s="4" customFormat="1" ht="19.5" customHeight="1">
      <c r="A111" s="37" t="s">
        <v>89</v>
      </c>
      <c r="B111" s="18" t="s">
        <v>76</v>
      </c>
      <c r="C111" s="5" t="s">
        <v>17</v>
      </c>
      <c r="D111" s="28" t="s">
        <v>30</v>
      </c>
      <c r="E111" s="28" t="s">
        <v>24</v>
      </c>
      <c r="F111" s="5"/>
      <c r="G111" s="11">
        <f>G112</f>
        <v>10</v>
      </c>
      <c r="H111" s="11">
        <f>H112</f>
        <v>0</v>
      </c>
      <c r="I111" s="11">
        <f>I112</f>
        <v>0</v>
      </c>
    </row>
    <row r="112" spans="1:9" s="4" customFormat="1" ht="18" customHeight="1">
      <c r="A112" s="69" t="s">
        <v>108</v>
      </c>
      <c r="B112" s="18" t="s">
        <v>76</v>
      </c>
      <c r="C112" s="5" t="s">
        <v>17</v>
      </c>
      <c r="D112" s="28" t="s">
        <v>30</v>
      </c>
      <c r="E112" s="28" t="s">
        <v>24</v>
      </c>
      <c r="F112" s="5">
        <v>244</v>
      </c>
      <c r="G112" s="11">
        <v>10</v>
      </c>
      <c r="H112" s="11">
        <v>0</v>
      </c>
      <c r="I112" s="11">
        <v>0</v>
      </c>
    </row>
    <row r="113" spans="1:9" s="3" customFormat="1" ht="30" customHeight="1">
      <c r="A113" s="42" t="s">
        <v>90</v>
      </c>
      <c r="B113" s="47" t="s">
        <v>77</v>
      </c>
      <c r="C113" s="13"/>
      <c r="D113" s="13"/>
      <c r="E113" s="28"/>
      <c r="F113" s="13"/>
      <c r="G113" s="57">
        <f aca="true" t="shared" si="10" ref="G113:I115">SUM(G114)</f>
        <v>548.1</v>
      </c>
      <c r="H113" s="19">
        <f t="shared" si="10"/>
        <v>0</v>
      </c>
      <c r="I113" s="19">
        <f t="shared" si="10"/>
        <v>0</v>
      </c>
    </row>
    <row r="114" spans="1:9" s="3" customFormat="1" ht="21.75" customHeight="1">
      <c r="A114" s="20" t="s">
        <v>16</v>
      </c>
      <c r="B114" s="44" t="s">
        <v>77</v>
      </c>
      <c r="C114" s="5" t="s">
        <v>17</v>
      </c>
      <c r="D114" s="13"/>
      <c r="E114" s="28"/>
      <c r="F114" s="13"/>
      <c r="G114" s="11">
        <f t="shared" si="10"/>
        <v>548.1</v>
      </c>
      <c r="H114" s="11">
        <f t="shared" si="10"/>
        <v>0</v>
      </c>
      <c r="I114" s="11">
        <f t="shared" si="10"/>
        <v>0</v>
      </c>
    </row>
    <row r="115" spans="1:9" s="3" customFormat="1" ht="15" customHeight="1">
      <c r="A115" s="14" t="s">
        <v>8</v>
      </c>
      <c r="B115" s="44" t="s">
        <v>77</v>
      </c>
      <c r="C115" s="5" t="s">
        <v>17</v>
      </c>
      <c r="D115" s="5">
        <v>10</v>
      </c>
      <c r="E115" s="28"/>
      <c r="F115" s="13"/>
      <c r="G115" s="11">
        <f t="shared" si="10"/>
        <v>548.1</v>
      </c>
      <c r="H115" s="11">
        <f t="shared" si="10"/>
        <v>0</v>
      </c>
      <c r="I115" s="11">
        <f t="shared" si="10"/>
        <v>0</v>
      </c>
    </row>
    <row r="116" spans="1:9" s="3" customFormat="1" ht="13.5" customHeight="1">
      <c r="A116" s="14" t="s">
        <v>7</v>
      </c>
      <c r="B116" s="44" t="s">
        <v>77</v>
      </c>
      <c r="C116" s="5" t="s">
        <v>17</v>
      </c>
      <c r="D116" s="5">
        <v>10</v>
      </c>
      <c r="E116" s="28" t="s">
        <v>5</v>
      </c>
      <c r="F116" s="13"/>
      <c r="G116" s="11">
        <f>G117</f>
        <v>548.1</v>
      </c>
      <c r="H116" s="11">
        <f>H117</f>
        <v>0</v>
      </c>
      <c r="I116" s="11">
        <f>I117</f>
        <v>0</v>
      </c>
    </row>
    <row r="117" spans="1:9" s="3" customFormat="1" ht="15" customHeight="1">
      <c r="A117" s="14" t="s">
        <v>35</v>
      </c>
      <c r="B117" s="44" t="s">
        <v>77</v>
      </c>
      <c r="C117" s="5" t="s">
        <v>17</v>
      </c>
      <c r="D117" s="5">
        <v>10</v>
      </c>
      <c r="E117" s="28" t="s">
        <v>5</v>
      </c>
      <c r="F117" s="5">
        <v>322</v>
      </c>
      <c r="G117" s="11">
        <v>548.1</v>
      </c>
      <c r="H117" s="11">
        <v>0</v>
      </c>
      <c r="I117" s="11">
        <v>0</v>
      </c>
    </row>
    <row r="118" spans="1:9" s="3" customFormat="1" ht="46.5" customHeight="1">
      <c r="A118" s="45" t="s">
        <v>96</v>
      </c>
      <c r="B118" s="47" t="s">
        <v>80</v>
      </c>
      <c r="C118" s="5"/>
      <c r="D118" s="5"/>
      <c r="E118" s="28"/>
      <c r="F118" s="5"/>
      <c r="G118" s="57">
        <f aca="true" t="shared" si="11" ref="G118:I121">G119</f>
        <v>5</v>
      </c>
      <c r="H118" s="19">
        <f t="shared" si="11"/>
        <v>0</v>
      </c>
      <c r="I118" s="19">
        <f t="shared" si="11"/>
        <v>0</v>
      </c>
    </row>
    <row r="119" spans="1:9" s="3" customFormat="1" ht="15" customHeight="1">
      <c r="A119" s="20" t="s">
        <v>16</v>
      </c>
      <c r="B119" s="44" t="s">
        <v>80</v>
      </c>
      <c r="C119" s="5" t="s">
        <v>17</v>
      </c>
      <c r="D119" s="5"/>
      <c r="E119" s="28"/>
      <c r="F119" s="5"/>
      <c r="G119" s="11">
        <f t="shared" si="11"/>
        <v>5</v>
      </c>
      <c r="H119" s="11">
        <f t="shared" si="11"/>
        <v>0</v>
      </c>
      <c r="I119" s="11">
        <f t="shared" si="11"/>
        <v>0</v>
      </c>
    </row>
    <row r="120" spans="1:9" s="3" customFormat="1" ht="15" customHeight="1">
      <c r="A120" s="14" t="s">
        <v>53</v>
      </c>
      <c r="B120" s="44" t="s">
        <v>80</v>
      </c>
      <c r="C120" s="5" t="s">
        <v>17</v>
      </c>
      <c r="D120" s="28" t="s">
        <v>24</v>
      </c>
      <c r="E120" s="28"/>
      <c r="F120" s="5"/>
      <c r="G120" s="11">
        <f t="shared" si="11"/>
        <v>5</v>
      </c>
      <c r="H120" s="11">
        <f t="shared" si="11"/>
        <v>0</v>
      </c>
      <c r="I120" s="11">
        <f t="shared" si="11"/>
        <v>0</v>
      </c>
    </row>
    <row r="121" spans="1:9" s="3" customFormat="1" ht="15" customHeight="1">
      <c r="A121" s="14" t="s">
        <v>54</v>
      </c>
      <c r="B121" s="44" t="s">
        <v>80</v>
      </c>
      <c r="C121" s="5" t="s">
        <v>17</v>
      </c>
      <c r="D121" s="28" t="s">
        <v>24</v>
      </c>
      <c r="E121" s="30" t="s">
        <v>52</v>
      </c>
      <c r="F121" s="5"/>
      <c r="G121" s="11">
        <f t="shared" si="11"/>
        <v>5</v>
      </c>
      <c r="H121" s="11">
        <f t="shared" si="11"/>
        <v>0</v>
      </c>
      <c r="I121" s="11">
        <f t="shared" si="11"/>
        <v>0</v>
      </c>
    </row>
    <row r="122" spans="1:9" s="3" customFormat="1" ht="18" customHeight="1">
      <c r="A122" s="69" t="s">
        <v>108</v>
      </c>
      <c r="B122" s="44" t="s">
        <v>80</v>
      </c>
      <c r="C122" s="5" t="s">
        <v>17</v>
      </c>
      <c r="D122" s="28" t="s">
        <v>24</v>
      </c>
      <c r="E122" s="30" t="s">
        <v>52</v>
      </c>
      <c r="F122" s="5">
        <v>244</v>
      </c>
      <c r="G122" s="11">
        <v>5</v>
      </c>
      <c r="H122" s="11">
        <v>0</v>
      </c>
      <c r="I122" s="11">
        <v>0</v>
      </c>
    </row>
    <row r="123" spans="1:9" s="3" customFormat="1" ht="46.5" customHeight="1">
      <c r="A123" s="45" t="s">
        <v>93</v>
      </c>
      <c r="B123" s="47" t="s">
        <v>81</v>
      </c>
      <c r="C123" s="18"/>
      <c r="D123" s="15"/>
      <c r="E123" s="18"/>
      <c r="F123" s="16"/>
      <c r="G123" s="57">
        <f aca="true" t="shared" si="12" ref="G123:I126">G124</f>
        <v>150</v>
      </c>
      <c r="H123" s="19">
        <f t="shared" si="12"/>
        <v>0</v>
      </c>
      <c r="I123" s="19">
        <f t="shared" si="12"/>
        <v>0</v>
      </c>
    </row>
    <row r="124" spans="1:9" s="3" customFormat="1" ht="15.75" customHeight="1">
      <c r="A124" s="20" t="s">
        <v>16</v>
      </c>
      <c r="B124" s="44" t="s">
        <v>81</v>
      </c>
      <c r="C124" s="5" t="s">
        <v>17</v>
      </c>
      <c r="D124" s="15"/>
      <c r="E124" s="18"/>
      <c r="F124" s="16"/>
      <c r="G124" s="11">
        <f t="shared" si="12"/>
        <v>150</v>
      </c>
      <c r="H124" s="11">
        <f t="shared" si="12"/>
        <v>0</v>
      </c>
      <c r="I124" s="11">
        <f t="shared" si="12"/>
        <v>0</v>
      </c>
    </row>
    <row r="125" spans="1:9" s="3" customFormat="1" ht="17.25" customHeight="1">
      <c r="A125" s="14" t="s">
        <v>53</v>
      </c>
      <c r="B125" s="44" t="s">
        <v>81</v>
      </c>
      <c r="C125" s="5" t="s">
        <v>17</v>
      </c>
      <c r="D125" s="28" t="s">
        <v>24</v>
      </c>
      <c r="E125" s="18"/>
      <c r="F125" s="16"/>
      <c r="G125" s="11">
        <f t="shared" si="12"/>
        <v>150</v>
      </c>
      <c r="H125" s="11">
        <f t="shared" si="12"/>
        <v>0</v>
      </c>
      <c r="I125" s="11">
        <f t="shared" si="12"/>
        <v>0</v>
      </c>
    </row>
    <row r="126" spans="1:9" s="3" customFormat="1" ht="15" customHeight="1">
      <c r="A126" s="14" t="s">
        <v>54</v>
      </c>
      <c r="B126" s="44" t="s">
        <v>81</v>
      </c>
      <c r="C126" s="5" t="s">
        <v>17</v>
      </c>
      <c r="D126" s="28" t="s">
        <v>24</v>
      </c>
      <c r="E126" s="30" t="s">
        <v>52</v>
      </c>
      <c r="F126" s="16"/>
      <c r="G126" s="11">
        <f t="shared" si="12"/>
        <v>150</v>
      </c>
      <c r="H126" s="11">
        <f t="shared" si="12"/>
        <v>0</v>
      </c>
      <c r="I126" s="11">
        <f t="shared" si="12"/>
        <v>0</v>
      </c>
    </row>
    <row r="127" spans="1:9" s="3" customFormat="1" ht="21" customHeight="1">
      <c r="A127" s="69" t="s">
        <v>108</v>
      </c>
      <c r="B127" s="44" t="s">
        <v>81</v>
      </c>
      <c r="C127" s="5" t="s">
        <v>17</v>
      </c>
      <c r="D127" s="28" t="s">
        <v>24</v>
      </c>
      <c r="E127" s="30" t="s">
        <v>52</v>
      </c>
      <c r="F127" s="5">
        <v>244</v>
      </c>
      <c r="G127" s="11">
        <v>150</v>
      </c>
      <c r="H127" s="11">
        <v>0</v>
      </c>
      <c r="I127" s="11">
        <v>0</v>
      </c>
    </row>
    <row r="128" spans="1:9" s="3" customFormat="1" ht="12.75" customHeight="1">
      <c r="A128" s="37"/>
      <c r="B128" s="48"/>
      <c r="C128" s="18"/>
      <c r="D128" s="15"/>
      <c r="E128" s="18"/>
      <c r="F128" s="16"/>
      <c r="G128" s="11"/>
      <c r="H128" s="11"/>
      <c r="I128" s="11"/>
    </row>
    <row r="129" spans="1:9" s="4" customFormat="1" ht="19.5" customHeight="1">
      <c r="A129" s="12" t="s">
        <v>1</v>
      </c>
      <c r="B129" s="49"/>
      <c r="C129" s="50"/>
      <c r="D129" s="51"/>
      <c r="E129" s="51"/>
      <c r="F129" s="51"/>
      <c r="G129" s="52">
        <f>G14+G41+G51+G62+G75+G81+G86+G91+G96+G101+G113+G118+G123</f>
        <v>285544.1</v>
      </c>
      <c r="H129" s="52">
        <f>H14+H41+H51+H62+H75+H81+H86+H91+H96+H101+H113+H118+H123</f>
        <v>191098.8</v>
      </c>
      <c r="I129" s="52">
        <f>+I14+I41+I51+I62+I75+I81+I86+I91+I96+I101+I113+I118+I123</f>
        <v>186765.89999999997</v>
      </c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</sheetData>
  <sheetProtection/>
  <mergeCells count="18">
    <mergeCell ref="A13:B13"/>
    <mergeCell ref="A11:A12"/>
    <mergeCell ref="A7:G7"/>
    <mergeCell ref="A8:G8"/>
    <mergeCell ref="A9:G9"/>
    <mergeCell ref="D11:D12"/>
    <mergeCell ref="E11:E12"/>
    <mergeCell ref="F11:F12"/>
    <mergeCell ref="I11:I12"/>
    <mergeCell ref="A1:I1"/>
    <mergeCell ref="C2:I2"/>
    <mergeCell ref="C3:I3"/>
    <mergeCell ref="C4:I4"/>
    <mergeCell ref="B11:B12"/>
    <mergeCell ref="C11:C12"/>
    <mergeCell ref="G11:G12"/>
    <mergeCell ref="A10:G10"/>
    <mergeCell ref="H11:H12"/>
  </mergeCells>
  <printOptions/>
  <pageMargins left="0.56" right="0" top="0.3937007874015748" bottom="0.2755905511811024" header="0.11811023622047245" footer="0.118110236220472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2018-11-14T14:48:12Z</cp:lastPrinted>
  <dcterms:created xsi:type="dcterms:W3CDTF">2008-10-30T16:06:49Z</dcterms:created>
  <dcterms:modified xsi:type="dcterms:W3CDTF">2019-12-20T11:52:17Z</dcterms:modified>
  <cp:category/>
  <cp:version/>
  <cp:contentType/>
  <cp:contentStatus/>
</cp:coreProperties>
</file>